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55" windowWidth="11340" windowHeight="10590" activeTab="1"/>
  </bookViews>
  <sheets>
    <sheet name="РДТ на 01.10.19" sheetId="1" r:id="rId1"/>
    <sheet name="человеко-часы" sheetId="2" r:id="rId2"/>
    <sheet name="участие" sheetId="3" state="hidden" r:id="rId3"/>
    <sheet name="Лист1" sheetId="4" r:id="rId4"/>
  </sheets>
  <definedNames>
    <definedName name="_xlnm.Print_Area" localSheetId="0">'РДТ на 01.10.19'!$A$1:$I$62</definedName>
    <definedName name="_xlnm.Print_Area" localSheetId="2">'участие'!$A$1:$E$56</definedName>
  </definedNames>
  <calcPr fullCalcOnLoad="1"/>
</workbook>
</file>

<file path=xl/sharedStrings.xml><?xml version="1.0" encoding="utf-8"?>
<sst xmlns="http://schemas.openxmlformats.org/spreadsheetml/2006/main" count="288" uniqueCount="194">
  <si>
    <t>Наименование показателя</t>
  </si>
  <si>
    <t>% выполнения</t>
  </si>
  <si>
    <t>УТВЕРЖДАЮ</t>
  </si>
  <si>
    <t>Администрации Верхнекетского района</t>
  </si>
  <si>
    <t>I. Исполнение муниципального задания в части оказания муниципальных услуг</t>
  </si>
  <si>
    <t>1.1. Сведения о достижении показателей объема.</t>
  </si>
  <si>
    <t>№ п/п</t>
  </si>
  <si>
    <t>Содержание муниципальной услуги</t>
  </si>
  <si>
    <t>Условия оказания муниципальной услуги</t>
  </si>
  <si>
    <t>Показатель, характеризующий объем муниципальной услуги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</si>
  <si>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</si>
  <si>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</si>
  <si>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период</t>
  </si>
  <si>
    <t>1</t>
  </si>
  <si>
    <t>2</t>
  </si>
  <si>
    <t>3</t>
  </si>
  <si>
    <t>4</t>
  </si>
  <si>
    <t>5</t>
  </si>
  <si>
    <t>6</t>
  </si>
  <si>
    <t>7</t>
  </si>
  <si>
    <t>Очная</t>
  </si>
  <si>
    <t>1.2. Сведения о достижении показателей качества.</t>
  </si>
  <si>
    <t>Процент</t>
  </si>
  <si>
    <t>Характеристика причин отклонений от запланированных значений</t>
  </si>
  <si>
    <t>Показатели, характеризующие качество муниципальной услуги</t>
  </si>
  <si>
    <t>% выполне-ния</t>
  </si>
  <si>
    <t xml:space="preserve">                                                                       (указывается наименование муниципальной услуги)</t>
  </si>
  <si>
    <t>Дополнительная общеразвивающая программа</t>
  </si>
  <si>
    <t>Количество человеко-часов</t>
  </si>
  <si>
    <t>Человеко-часы</t>
  </si>
  <si>
    <t>1. Сохранность контингента</t>
  </si>
  <si>
    <t>Муниципальное автономное учреждение дополнительного образования
 «Районный дом творчества» Верхнекетского района Томской области</t>
  </si>
  <si>
    <r>
      <t xml:space="preserve">1. Муниципальная услуга </t>
    </r>
    <r>
      <rPr>
        <u val="single"/>
        <sz val="12"/>
        <rFont val="Times New Roman"/>
        <family val="1"/>
      </rPr>
      <t>«Реализация дополнительных общеразвивающих программ»</t>
    </r>
  </si>
  <si>
    <t>ФИО педагогических работников</t>
  </si>
  <si>
    <t>Количество педагогических часов в месяц (согласно табелю учета рабочего времени)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</si>
  <si>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</si>
  <si>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</si>
  <si>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</si>
  <si>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</si>
  <si>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</si>
  <si>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</si>
  <si>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</si>
  <si>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</si>
  <si>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</si>
  <si>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</si>
  <si>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</si>
  <si>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</si>
  <si>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Безрукова Е.П.</t>
  </si>
  <si>
    <t>Типсина Г.В.</t>
  </si>
  <si>
    <t>Копылова Н.Ю.</t>
  </si>
  <si>
    <t>Косимова Л.В.</t>
  </si>
  <si>
    <t>Бисерова Н.В.</t>
  </si>
  <si>
    <t>Минина Е.В.</t>
  </si>
  <si>
    <t>Пурнак Л.В.</t>
  </si>
  <si>
    <t>Николаева Н.В.</t>
  </si>
  <si>
    <t>Николаева Н.С.</t>
  </si>
  <si>
    <t>Степичева А.В</t>
  </si>
  <si>
    <t>Цитеркоп Н.В.</t>
  </si>
  <si>
    <t>Рыбаков Д.В.</t>
  </si>
  <si>
    <t>Итого:</t>
  </si>
  <si>
    <t>Количество обучающихся на конец месяца (бесплатная деятельность)</t>
  </si>
  <si>
    <t>Количество человеко-часов в месяц</t>
  </si>
  <si>
    <t>расчёт</t>
  </si>
  <si>
    <t>Наименование</t>
  </si>
  <si>
    <t>Уровень, место проведения</t>
  </si>
  <si>
    <t>Количество участников</t>
  </si>
  <si>
    <t>Результат</t>
  </si>
  <si>
    <t>ИТОГО:</t>
  </si>
  <si>
    <t>Скляр К.К.</t>
  </si>
  <si>
    <t>Герасимова О.А.</t>
  </si>
  <si>
    <t>2. Доля учащихся, ставших победителями и призерами муниципальных, региональных, всероссийских и международных конкурсов от количества участников*</t>
  </si>
  <si>
    <t>Открытый конкурс детско - юношеской журналистики «Томск- глазами детей»</t>
  </si>
  <si>
    <t>Гусельникова М.П.</t>
  </si>
  <si>
    <t>Берлизова И.В.</t>
  </si>
  <si>
    <t>Кадура И.Э.</t>
  </si>
  <si>
    <t>Аксенов Ю.В.</t>
  </si>
  <si>
    <t>Колмакова Т.М.</t>
  </si>
  <si>
    <t>план на 2019 год</t>
  </si>
  <si>
    <t>заполняем красные ячейки</t>
  </si>
  <si>
    <t>Районный конкурс «Кружковец года - 2018»</t>
  </si>
  <si>
    <t>Районный, февраль 2019 года, Управление образования Администрации Верхнекетского района, МАУ ДО «РДТ» Верхнекетского района Томской области</t>
  </si>
  <si>
    <t>Районный, март 2019 года, Управление образования Администрации Верхнекетского района, МАУ ДО «РДТ» Верхнекетского района Томской области</t>
  </si>
  <si>
    <t>Очная командная игра районного фестиваля мультимедийной продукции «Мы из будущего»</t>
  </si>
  <si>
    <t>Региональный открытый экологический конкурс «Внимание!!!», Номинация «Видеобращение»</t>
  </si>
  <si>
    <t>Областной конкурс - выставка «Альтернативная АРТ- ель»</t>
  </si>
  <si>
    <t>Областной, январь 2019 года, Департамент лесного хозяйства Томской области, ДДТ «Искорка»</t>
  </si>
  <si>
    <r>
      <t xml:space="preserve">Региональный, март 2019 года, МБОУ «Торбеевская ООШ», </t>
    </r>
    <r>
      <rPr>
        <sz val="12"/>
        <color indexed="8"/>
        <rFont val="Times New Roman"/>
        <family val="1"/>
      </rPr>
      <t>ОГБУ «Региональный центр развития образования»</t>
    </r>
  </si>
  <si>
    <t>Областной, март 2019 года, МБОУ «Корниловская СОШ»</t>
  </si>
  <si>
    <t>Региональный , март 2019 года, МБОУ «Торбеевская ООШ», ОГБУ «Региональный центр развития образования»</t>
  </si>
  <si>
    <t>Региональный открытый экологический конкурс «Внимание!», Номинация «Коллаж»</t>
  </si>
  <si>
    <t>Областной, январь 2019 года, Департамент лесного хозяйства Томской области</t>
  </si>
  <si>
    <t>Конкурс макетов настенных календарей «Лес -моя маленькая жизнь» в рамках акции «Елочка живи!»</t>
  </si>
  <si>
    <t>Областная научно - исследовательская конференция учащихся «Мой первый проект»</t>
  </si>
  <si>
    <t>Областной, манрт 2019 года, МБОУ «Сайгинская СОШ», ОГБУ «Региональный центр развития образования»</t>
  </si>
  <si>
    <t>Региональный конкурс «Проект благоустройства территории земель лесного фонда Томской области вокруг населенных пунктов и мест отдыха»</t>
  </si>
  <si>
    <t>Районный, март 2019 года, МАДОУ «Верхнекетский детский сад», Управление образования Администрации Верхнекетского района</t>
  </si>
  <si>
    <t>Региональный, март 2019 года, МБОУ «Торбеевская ООШ», ОГБУ «Региональный центр развития образования»</t>
  </si>
  <si>
    <t>Региональный открытый экологический конкурс «Внимание! Номинация «Обращение в стихотворной форме»</t>
  </si>
  <si>
    <t>Районный фестиваль детского творчества «Солнышко в ладошках»</t>
  </si>
  <si>
    <t>Начальник Управления образования</t>
  </si>
  <si>
    <t>_________________Т. А. Елисеева</t>
  </si>
  <si>
    <t>Районный, март 2019, ОГАОУ ДО «ДШИ»</t>
  </si>
  <si>
    <t>Международный, март- апрель 2019, ФГБУК ГМПЗ Музей-усадьба Л. Н. Толстого «Ясная Поляна»</t>
  </si>
  <si>
    <t>Региональный, май 2019,  ОГБПОУ «Асиновский техникум промышленной индустрии и сервиса»,  ОГБУ «Облкомприрода", РЦРО</t>
  </si>
  <si>
    <t xml:space="preserve"> Областной, апрель 2019, МКОУ «Вавиловская СОШ», РЦРО</t>
  </si>
  <si>
    <t>Районный, май 2019, ОГАОУ ДО «ДШИ»</t>
  </si>
  <si>
    <t>Районный, март 2019, ОГАОУ ДО «Детская школа искусств»</t>
  </si>
  <si>
    <t>Областной, май 2019, ОГБОУ ДО «Региональный центр развития образования»</t>
  </si>
  <si>
    <t>Областной, март 2019, Областной Совет ветеранов, ОГБОУ ДО «Региональный центр развития образования»</t>
  </si>
  <si>
    <t xml:space="preserve"> Областной, май 2019, ТОДЮБ, Областной Совет ветеранов, Департамент по культуре и туризму Томской области</t>
  </si>
  <si>
    <t xml:space="preserve"> Областной, май 2019, Томская областная детско-юношеская библиотека, Областной Совет ветеранов, Департамент по культуре и туризму Томской области</t>
  </si>
  <si>
    <t>Областной, май 2019, РЦРО, МБОУ ДО «Дом детского творчества» Кривошеинского района</t>
  </si>
  <si>
    <t>Областной, май 2019, ОГБОУ ДО «Региональный центр развития образования», МБОУ ДО «Дом детского творчества» Кривошеинского района</t>
  </si>
  <si>
    <t>Областной, апрель 2019, МКОУ «Вавиловская СОШ», ОГБОУ ДО «Региональный центр развития образования»</t>
  </si>
  <si>
    <t>Районный, май 2019, ОГАОУ ДО «Детская школа искусств»</t>
  </si>
  <si>
    <t>Открытый городской конкурс «ФЛОРА - ДИЗАЙН»</t>
  </si>
  <si>
    <t>Открытый Фестиваль-конкурс детского творчества «Этнокультурный калейдоскоп Сибири»</t>
  </si>
  <si>
    <t>Областной  детский  конкурс по изготовлению кукол в национальных костюмах «Сохраняя традиции»</t>
  </si>
  <si>
    <t>Районный творческий конкурс «Радуга творчества» для детей с ограниченными возможностями здоровья</t>
  </si>
  <si>
    <t>Областная открытая  выставка-конкурс декоративно-прикладного творчества «Волшебство стеклянных бусин и атласных лент», Областной, март 2019, ОГАУК Дворец народного творчества «Авангард»</t>
  </si>
  <si>
    <t>Областной конкурс детских творческих работ «Мир глазами детей»</t>
  </si>
  <si>
    <t>Районный конкурс  декоративно - прикладного творчества «Пасхальная сказка»</t>
  </si>
  <si>
    <t>Областной слёт актива школьных музеев, участников туристско-краеведческого движения «Отечество»</t>
  </si>
  <si>
    <t>Областной конкурс «Россия – Родина моя»</t>
  </si>
  <si>
    <t>Районные соревнования юных велосипедистов «Безопасное колесо»</t>
  </si>
  <si>
    <t>Открытый экологический слёт «Друзья природы»</t>
  </si>
  <si>
    <t>Региональный этап Всероссийского экологического форума «Зелёная планета 2019»</t>
  </si>
  <si>
    <t>Международный  экологический  конкурс детского плаката  «Берегите природу»</t>
  </si>
  <si>
    <t>Открытая научно - практическая конференция «Первые шаги в науку»</t>
  </si>
  <si>
    <t>Районный соревнования по робототехнике «РОБО»</t>
  </si>
  <si>
    <t>Открытый конкурс детского медиа творчества «ЭКОневидаль»</t>
  </si>
  <si>
    <t>Региональный эколого - социальный конкурс «Молодёжь за здоровый лес»</t>
  </si>
  <si>
    <t>Открытый  заочный  конкурс творческих работ «Я -  потребитель»</t>
  </si>
  <si>
    <t>Областной заочный интернет - конкурс «Знатоки правил дорожного движения»</t>
  </si>
  <si>
    <t>Областной конкурс детского творчества «ЮИД! Территория творчества» среди отрядов юных инспекторов движения</t>
  </si>
  <si>
    <t>Районный конкурс патриотической песни «На этот мир завещано беречь»</t>
  </si>
  <si>
    <t>Районный конкурс патриотической песни «Нам этот мир завещано беречь»</t>
  </si>
  <si>
    <t>Региональный, март 2019 года, Департамент общего образования Томской области, Департамент лесного хозяйства Томской области</t>
  </si>
  <si>
    <t>Областной, март 2019, ОГАУК Дворец народного творчества «Авангард»</t>
  </si>
  <si>
    <t>Областной, март 2019, Общероссийское общественное детское экологическое движение «Зелёная планета», ОГБУ «Облкомприрода»</t>
  </si>
  <si>
    <t>Региональный, март 2019, Общероссийское общественное детское экологическое движение «Зелёная планета», ОГБУ «Облкомприрода»</t>
  </si>
  <si>
    <t>Областная, март 2019, ОГБОУ ДО «Региональный центр развития образования», МКОУ «Поротниковская СОШ»</t>
  </si>
  <si>
    <t>Региональный, май 2019,  ОГБПОУ «Асиновский техникум промышленной индустрии и сервиса»,  ОГБУ «Облкомприрода», ОГБОУ ДО «Региональный центр развития образования»</t>
  </si>
  <si>
    <t>Областной, март 2019, Департамент общего образования Томской области, Управление ГИБДД УМВД России по Томской области, ОГБОУ ДО «Областной центр дополнительного образования»</t>
  </si>
  <si>
    <t>Областной, май 2019, Департамент общего образования Томской области, Управление ГИБДД УМВД России по Томской области, ОГБОУ ДО «Областной центр дополнительного образования»</t>
  </si>
  <si>
    <t xml:space="preserve"> Областной, март 2019, ОГАУК Дворец народного творчества «Авангард»</t>
  </si>
  <si>
    <t xml:space="preserve"> Областной, май 2019, ОГБОУ ДО «ОЦДО»</t>
  </si>
  <si>
    <t xml:space="preserve"> Районный, апрель 2019, МАУ ДО «РДТ», УО</t>
  </si>
  <si>
    <t xml:space="preserve"> Областной, март 2019, Областной Совет ветеранов, ОГБОУ ДО «ОЦДО»</t>
  </si>
  <si>
    <t xml:space="preserve"> Районный, июнь 2019, МАУ ДО «РДТ», УО</t>
  </si>
  <si>
    <t>Областной, июнь 2019, РЦРО, МАОУ «БСШ №2», УО</t>
  </si>
  <si>
    <t xml:space="preserve"> Областная, март 2019, РЦРО, МКОУ «Поротниковская СОШ»</t>
  </si>
  <si>
    <t>Районный, май 2019, МАУ ДО «Районный дом творчества», УО</t>
  </si>
  <si>
    <t>Областной, март 2019, Департамент общего образования Томской области, Управление ГИБДД УМВД России по Томской области, ОГБОУ ДО «ОЦДО»</t>
  </si>
  <si>
    <t>Областной, май 2019, Департамент общего образования Томской области, Управление ГИБДД УМВД России по Томской области, ОГБОУ ДО «ОЦДО»</t>
  </si>
  <si>
    <t>Областной, апрель 2019, ОГБОУ ДО «ОЦДО», ДДЮ «Факел»</t>
  </si>
  <si>
    <t>Районный, февраль, 2019, УО, МАУ ДО «РДТ»</t>
  </si>
  <si>
    <t>Районный, март, 2019, УО, МАУ ДО «РДТ»</t>
  </si>
  <si>
    <t>Региональный открытый экологический конкурс «Внимание!" Номинация «Видеобращение"</t>
  </si>
  <si>
    <t>Региональный, март 2019, МБОУ «Торбеевская ООШ», РЦРО</t>
  </si>
  <si>
    <t>Областной, январь,2019, Департамент лесного хозяйства Томской области, ДДТ «Искорка»</t>
  </si>
  <si>
    <t>Областной, март 2019, МБОУ «Корниловская СОШ»</t>
  </si>
  <si>
    <t>Региональный открытый экологический конкурс «Внимание!» Номинация «Коллаж»</t>
  </si>
  <si>
    <t>Региональный, март 2019,МБОУ «Торбеевская ООШ», РЦРО</t>
  </si>
  <si>
    <t>Областной, январь 2019, Департамент лесного хозяйства Томской области</t>
  </si>
  <si>
    <t>Областной, март  2019, МБОУ «Сайгинская СОШ», РЦРО</t>
  </si>
  <si>
    <t>Региональный, март 2019, Департамент общего образования , Департамент лесного хозяйства Томской области</t>
  </si>
  <si>
    <t>Районный, март 2019, МАДОУ «Верхнекетский детский сад», УО</t>
  </si>
  <si>
    <t>Региональный, июнь 2019, РЦРО, МБОУ «Белоярская СОШ № 1», УО</t>
  </si>
  <si>
    <t>Областная открытая  выставка-конкурс декоративно-прикладного творчества «Волшебство стеклянных бусин и атласных лент», Областноймарт 2019, ОГАУК Дворец народного творчества «Авангард»</t>
  </si>
  <si>
    <t>Районный творческий конкурс «Радуга творчества» для детей с ОВЗ</t>
  </si>
  <si>
    <t>Областной, апрель 2019, ОГБОУ ДО «Областной центр дополнительного образования», ДДЮ «Факел»</t>
  </si>
  <si>
    <t>Областной, июнь 2019, МАОУ «БСШ № 2», Управление образования Администрации Верхнекетского района, ОГБОУ ДО «Региональный центр развития образования»</t>
  </si>
  <si>
    <t>Региональный, июнь 2019, МБОУ «Белоярская СОШ № 1», Управление образования Администрации Верхнекетского района, ОГБУ «Региональный центр развития образования»</t>
  </si>
  <si>
    <t>Районный, апрель 2019, МАУ ДО «РДТ» Верхнекетского района Томской области, Управление образования Администрации Верхнекетского района</t>
  </si>
  <si>
    <t>Районный, июнь 2019, МАУ ДО «РДТ» Верхнекетского района Томской области, Управление образования Администрации Верхнекетского района</t>
  </si>
  <si>
    <t>Районный, май 2019, МАУ ДО «РДТ» Верхнекетского района Томской области, Управление образования Администрации Верхнекетского района</t>
  </si>
  <si>
    <r>
      <t xml:space="preserve">Отчет об исполнении муниципального задания по состоянию </t>
    </r>
    <r>
      <rPr>
        <b/>
        <sz val="12"/>
        <rFont val="Times New Roman"/>
        <family val="1"/>
      </rPr>
      <t>на 01 октября 2019 года</t>
    </r>
  </si>
  <si>
    <t>Расчет количества человеко-часов за 9 месяцев 2019 года</t>
  </si>
  <si>
    <t>Количество человеко-часов за 9 мес. 2019г.</t>
  </si>
  <si>
    <r>
      <t xml:space="preserve">* Информация об участии в муниципальных, региональных, всероссийских и международных конкурсах </t>
    </r>
    <r>
      <rPr>
        <b/>
        <sz val="12"/>
        <rFont val="Times New Roman"/>
        <family val="1"/>
      </rPr>
      <t>в январе-сентябре 2019 года</t>
    </r>
  </si>
  <si>
    <t>Всероссийский детский экологический конкурс "Зеленая планета глазами детей-2019"</t>
  </si>
  <si>
    <t>Всероссийский ,сентябрь2019ДЭД "Зеленая планета"</t>
  </si>
  <si>
    <t>Областная флагманская программа "Бумеранг добра"</t>
  </si>
  <si>
    <t>Районный, август 2019, Департамент по молодежной политике , физической культуре и спорту.</t>
  </si>
  <si>
    <t>Березкин А.Н.</t>
  </si>
  <si>
    <t>Перемитина Ю.В.</t>
  </si>
  <si>
    <t>Монголина В.А.</t>
  </si>
  <si>
    <t>Колмаков А.Д.</t>
  </si>
  <si>
    <t xml:space="preserve">Коноплицкая </t>
  </si>
  <si>
    <t>В связи с персонифицированным финансированием дополнительного образования детей с 01.09.2019</t>
  </si>
  <si>
    <t>Всероссийский детский экологический конкурс «Зеленая планета глазами детей-2019»</t>
  </si>
  <si>
    <t>Областная флагманская программа «Бумеранг добра»</t>
  </si>
  <si>
    <t>Всероссийский ,сентябрь 2019, ДЭД «Зеленая планета»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</si>
</sst>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#,##0.0000"/>
    <numFmt numFmtId="187" formatCode="dd/mm/yyyy\ hh:mm"/>
    <numFmt numFmtId="188" formatCode="?"/>
    <numFmt numFmtId="189" formatCode="0.0"/>
    <numFmt numFmtId="190" formatCode="0.000000"/>
    <numFmt numFmtId="191" formatCode="0.00000"/>
    <numFmt numFmtId="192" formatCode="0.0000"/>
    <numFmt numFmtId="193" formatCode="0.000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8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8"/>
      <color theme="1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4" fontId="32" fillId="24" borderId="10" xfId="69" applyNumberFormat="1" applyFont="1" applyFill="1" applyBorder="1" applyAlignment="1">
      <alignment horizontal="left" vertical="top" wrapText="1"/>
      <protection/>
    </xf>
    <xf numFmtId="4" fontId="32" fillId="25" borderId="10" xfId="69" applyNumberFormat="1" applyFont="1" applyFill="1" applyBorder="1" applyAlignment="1">
      <alignment horizontal="left" vertical="top" wrapText="1"/>
      <protection/>
    </xf>
    <xf numFmtId="0" fontId="32" fillId="0" borderId="10" xfId="69" applyFont="1" applyBorder="1" applyAlignment="1">
      <alignment horizontal="right"/>
      <protection/>
    </xf>
    <xf numFmtId="4" fontId="33" fillId="26" borderId="0" xfId="69" applyNumberFormat="1" applyFont="1" applyFill="1" applyBorder="1" applyAlignment="1">
      <alignment horizontal="left" vertical="top" wrapText="1"/>
      <protection/>
    </xf>
    <xf numFmtId="0" fontId="20" fillId="0" borderId="10" xfId="0" applyFont="1" applyBorder="1" applyAlignment="1">
      <alignment/>
    </xf>
    <xf numFmtId="0" fontId="20" fillId="26" borderId="10" xfId="0" applyFont="1" applyFill="1" applyBorder="1" applyAlignment="1">
      <alignment horizontal="left" vertical="top"/>
    </xf>
    <xf numFmtId="0" fontId="32" fillId="0" borderId="0" xfId="69" applyFont="1">
      <alignment/>
      <protection/>
    </xf>
    <xf numFmtId="0" fontId="32" fillId="0" borderId="10" xfId="69" applyFont="1" applyBorder="1" applyAlignment="1">
      <alignment horizontal="left"/>
      <protection/>
    </xf>
    <xf numFmtId="0" fontId="32" fillId="0" borderId="10" xfId="69" applyFont="1" applyBorder="1">
      <alignment/>
      <protection/>
    </xf>
    <xf numFmtId="0" fontId="32" fillId="24" borderId="10" xfId="69" applyFont="1" applyFill="1" applyBorder="1">
      <alignment/>
      <protection/>
    </xf>
    <xf numFmtId="0" fontId="32" fillId="25" borderId="10" xfId="69" applyFont="1" applyFill="1" applyBorder="1">
      <alignment/>
      <protection/>
    </xf>
    <xf numFmtId="0" fontId="32" fillId="0" borderId="0" xfId="69" applyFont="1" applyBorder="1" applyAlignment="1">
      <alignment horizontal="left"/>
      <protection/>
    </xf>
    <xf numFmtId="0" fontId="32" fillId="0" borderId="0" xfId="69" applyFont="1" applyBorder="1">
      <alignment/>
      <protection/>
    </xf>
    <xf numFmtId="0" fontId="20" fillId="0" borderId="10" xfId="0" applyFont="1" applyFill="1" applyBorder="1" applyAlignment="1">
      <alignment horizontal="left" vertical="top"/>
    </xf>
    <xf numFmtId="0" fontId="20" fillId="0" borderId="0" xfId="0" applyFont="1" applyFill="1" applyAlignment="1">
      <alignment/>
    </xf>
    <xf numFmtId="0" fontId="23" fillId="0" borderId="10" xfId="0" applyFont="1" applyBorder="1" applyAlignment="1">
      <alignment horizontal="left" vertical="top"/>
    </xf>
    <xf numFmtId="0" fontId="33" fillId="0" borderId="10" xfId="69" applyFont="1" applyBorder="1">
      <alignment/>
      <protection/>
    </xf>
    <xf numFmtId="0" fontId="33" fillId="24" borderId="10" xfId="69" applyFont="1" applyFill="1" applyBorder="1">
      <alignment/>
      <protection/>
    </xf>
    <xf numFmtId="4" fontId="33" fillId="27" borderId="11" xfId="69" applyNumberFormat="1" applyFont="1" applyFill="1" applyBorder="1">
      <alignment/>
      <protection/>
    </xf>
    <xf numFmtId="3" fontId="33" fillId="27" borderId="0" xfId="69" applyNumberFormat="1" applyFont="1" applyFill="1">
      <alignment/>
      <protection/>
    </xf>
    <xf numFmtId="0" fontId="33" fillId="27" borderId="0" xfId="69" applyFont="1" applyFill="1">
      <alignment/>
      <protection/>
    </xf>
    <xf numFmtId="0" fontId="32" fillId="27" borderId="0" xfId="69" applyFont="1" applyFill="1">
      <alignment/>
      <protection/>
    </xf>
    <xf numFmtId="0" fontId="20" fillId="0" borderId="12" xfId="0" applyFont="1" applyBorder="1" applyAlignment="1">
      <alignment horizontal="center"/>
    </xf>
    <xf numFmtId="0" fontId="32" fillId="28" borderId="10" xfId="69" applyFont="1" applyFill="1" applyBorder="1">
      <alignment/>
      <protection/>
    </xf>
    <xf numFmtId="0" fontId="34" fillId="0" borderId="0" xfId="69" applyFont="1">
      <alignment/>
      <protection/>
    </xf>
    <xf numFmtId="0" fontId="20" fillId="26" borderId="0" xfId="0" applyFont="1" applyFill="1" applyAlignment="1">
      <alignment/>
    </xf>
    <xf numFmtId="14" fontId="20" fillId="26" borderId="0" xfId="0" applyNumberFormat="1" applyFont="1" applyFill="1" applyAlignment="1">
      <alignment/>
    </xf>
    <xf numFmtId="0" fontId="20" fillId="26" borderId="0" xfId="0" applyFont="1" applyFill="1" applyAlignment="1">
      <alignment/>
    </xf>
    <xf numFmtId="0" fontId="20" fillId="26" borderId="0" xfId="0" applyFont="1" applyFill="1" applyAlignment="1">
      <alignment horizontal="center" wrapText="1"/>
    </xf>
    <xf numFmtId="0" fontId="20" fillId="26" borderId="0" xfId="0" applyFont="1" applyFill="1" applyAlignment="1">
      <alignment horizontal="center"/>
    </xf>
    <xf numFmtId="0" fontId="20" fillId="26" borderId="0" xfId="0" applyFont="1" applyFill="1" applyBorder="1" applyAlignment="1">
      <alignment horizontal="left"/>
    </xf>
    <xf numFmtId="49" fontId="20" fillId="26" borderId="10" xfId="0" applyNumberFormat="1" applyFont="1" applyFill="1" applyBorder="1" applyAlignment="1">
      <alignment horizontal="center" vertical="top" wrapText="1"/>
    </xf>
    <xf numFmtId="49" fontId="20" fillId="26" borderId="10" xfId="0" applyNumberFormat="1" applyFont="1" applyFill="1" applyBorder="1" applyAlignment="1">
      <alignment horizontal="left" vertical="top" wrapText="1"/>
    </xf>
    <xf numFmtId="49" fontId="20" fillId="26" borderId="10" xfId="0" applyNumberFormat="1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/>
    </xf>
    <xf numFmtId="3" fontId="20" fillId="26" borderId="10" xfId="0" applyNumberFormat="1" applyFont="1" applyFill="1" applyBorder="1" applyAlignment="1">
      <alignment horizontal="left" vertical="top" wrapText="1"/>
    </xf>
    <xf numFmtId="49" fontId="20" fillId="26" borderId="0" xfId="0" applyNumberFormat="1" applyFont="1" applyFill="1" applyBorder="1" applyAlignment="1">
      <alignment vertical="center" wrapText="1"/>
    </xf>
    <xf numFmtId="49" fontId="20" fillId="26" borderId="0" xfId="0" applyNumberFormat="1" applyFont="1" applyFill="1" applyBorder="1" applyAlignment="1">
      <alignment horizontal="center" vertical="center" wrapText="1"/>
    </xf>
    <xf numFmtId="2" fontId="20" fillId="26" borderId="0" xfId="0" applyNumberFormat="1" applyFont="1" applyFill="1" applyBorder="1" applyAlignment="1">
      <alignment horizontal="center" vertical="center" wrapText="1"/>
    </xf>
    <xf numFmtId="0" fontId="20" fillId="26" borderId="0" xfId="0" applyFont="1" applyFill="1" applyBorder="1" applyAlignment="1">
      <alignment/>
    </xf>
    <xf numFmtId="0" fontId="20" fillId="26" borderId="0" xfId="0" applyNumberFormat="1" applyFont="1" applyFill="1" applyBorder="1" applyAlignment="1">
      <alignment horizontal="center" vertical="center" wrapText="1"/>
    </xf>
    <xf numFmtId="3" fontId="20" fillId="26" borderId="10" xfId="0" applyNumberFormat="1" applyFont="1" applyFill="1" applyBorder="1" applyAlignment="1">
      <alignment horizontal="left" vertical="top"/>
    </xf>
    <xf numFmtId="0" fontId="20" fillId="26" borderId="10" xfId="0" applyFont="1" applyFill="1" applyBorder="1" applyAlignment="1">
      <alignment/>
    </xf>
    <xf numFmtId="0" fontId="20" fillId="29" borderId="12" xfId="0" applyFont="1" applyFill="1" applyBorder="1" applyAlignment="1">
      <alignment vertical="top" wrapText="1"/>
    </xf>
    <xf numFmtId="0" fontId="20" fillId="29" borderId="11" xfId="0" applyFont="1" applyFill="1" applyBorder="1" applyAlignment="1">
      <alignment horizontal="left" vertical="top" wrapText="1"/>
    </xf>
    <xf numFmtId="0" fontId="20" fillId="29" borderId="10" xfId="0" applyFont="1" applyFill="1" applyBorder="1" applyAlignment="1">
      <alignment vertical="top" wrapText="1"/>
    </xf>
    <xf numFmtId="0" fontId="35" fillId="24" borderId="10" xfId="69" applyFont="1" applyFill="1" applyBorder="1">
      <alignment/>
      <protection/>
    </xf>
    <xf numFmtId="0" fontId="35" fillId="0" borderId="0" xfId="69" applyFont="1">
      <alignment/>
      <protection/>
    </xf>
    <xf numFmtId="0" fontId="20" fillId="0" borderId="10" xfId="0" applyFont="1" applyBorder="1" applyAlignment="1">
      <alignment horizontal="center" wrapText="1"/>
    </xf>
    <xf numFmtId="0" fontId="25" fillId="0" borderId="10" xfId="69" applyFont="1" applyBorder="1" applyAlignment="1">
      <alignment horizontal="left"/>
      <protection/>
    </xf>
    <xf numFmtId="0" fontId="25" fillId="0" borderId="10" xfId="69" applyFont="1" applyBorder="1">
      <alignment/>
      <protection/>
    </xf>
    <xf numFmtId="0" fontId="20" fillId="29" borderId="10" xfId="0" applyFont="1" applyFill="1" applyBorder="1" applyAlignment="1">
      <alignment horizontal="left" vertical="top" wrapText="1"/>
    </xf>
    <xf numFmtId="0" fontId="20" fillId="29" borderId="10" xfId="0" applyFont="1" applyFill="1" applyBorder="1" applyAlignment="1">
      <alignment horizontal="left" vertical="top"/>
    </xf>
    <xf numFmtId="0" fontId="20" fillId="29" borderId="11" xfId="0" applyFont="1" applyFill="1" applyBorder="1" applyAlignment="1">
      <alignment horizontal="left" vertical="top"/>
    </xf>
    <xf numFmtId="0" fontId="20" fillId="0" borderId="12" xfId="0" applyFont="1" applyFill="1" applyBorder="1" applyAlignment="1">
      <alignment horizontal="left" vertical="top"/>
    </xf>
    <xf numFmtId="0" fontId="32" fillId="24" borderId="10" xfId="69" applyNumberFormat="1" applyFont="1" applyFill="1" applyBorder="1">
      <alignment/>
      <protection/>
    </xf>
    <xf numFmtId="0" fontId="32" fillId="30" borderId="10" xfId="69" applyFont="1" applyFill="1" applyBorder="1">
      <alignment/>
      <protection/>
    </xf>
    <xf numFmtId="0" fontId="32" fillId="30" borderId="10" xfId="69" applyNumberFormat="1" applyFont="1" applyFill="1" applyBorder="1">
      <alignment/>
      <protection/>
    </xf>
    <xf numFmtId="0" fontId="25" fillId="30" borderId="10" xfId="69" applyFont="1" applyFill="1" applyBorder="1">
      <alignment/>
      <protection/>
    </xf>
    <xf numFmtId="49" fontId="20" fillId="26" borderId="10" xfId="0" applyNumberFormat="1" applyFont="1" applyFill="1" applyBorder="1" applyAlignment="1">
      <alignment horizontal="left" vertical="top" wrapText="1"/>
    </xf>
    <xf numFmtId="0" fontId="32" fillId="26" borderId="0" xfId="69" applyFont="1" applyFill="1">
      <alignment/>
      <protection/>
    </xf>
    <xf numFmtId="0" fontId="35" fillId="26" borderId="0" xfId="69" applyFont="1" applyFill="1">
      <alignment/>
      <protection/>
    </xf>
    <xf numFmtId="0" fontId="32" fillId="26" borderId="10" xfId="69" applyFont="1" applyFill="1" applyBorder="1" applyAlignment="1">
      <alignment horizontal="left"/>
      <protection/>
    </xf>
    <xf numFmtId="0" fontId="32" fillId="26" borderId="10" xfId="69" applyFont="1" applyFill="1" applyBorder="1">
      <alignment/>
      <protection/>
    </xf>
    <xf numFmtId="0" fontId="32" fillId="26" borderId="10" xfId="69" applyNumberFormat="1" applyFont="1" applyFill="1" applyBorder="1">
      <alignment/>
      <protection/>
    </xf>
    <xf numFmtId="0" fontId="25" fillId="26" borderId="10" xfId="69" applyFont="1" applyFill="1" applyBorder="1" applyAlignment="1">
      <alignment horizontal="left"/>
      <protection/>
    </xf>
    <xf numFmtId="0" fontId="25" fillId="26" borderId="10" xfId="69" applyFont="1" applyFill="1" applyBorder="1">
      <alignment/>
      <protection/>
    </xf>
    <xf numFmtId="0" fontId="25" fillId="26" borderId="10" xfId="69" applyNumberFormat="1" applyFont="1" applyFill="1" applyBorder="1">
      <alignment/>
      <protection/>
    </xf>
    <xf numFmtId="0" fontId="35" fillId="26" borderId="10" xfId="69" applyFont="1" applyFill="1" applyBorder="1">
      <alignment/>
      <protection/>
    </xf>
    <xf numFmtId="1" fontId="20" fillId="26" borderId="0" xfId="0" applyNumberFormat="1" applyFont="1" applyFill="1" applyAlignment="1">
      <alignment/>
    </xf>
    <xf numFmtId="0" fontId="23" fillId="26" borderId="12" xfId="0" applyFont="1" applyFill="1" applyBorder="1" applyAlignment="1">
      <alignment horizontal="right"/>
    </xf>
    <xf numFmtId="0" fontId="23" fillId="26" borderId="10" xfId="0" applyFont="1" applyFill="1" applyBorder="1" applyAlignment="1">
      <alignment horizontal="right"/>
    </xf>
    <xf numFmtId="0" fontId="23" fillId="26" borderId="13" xfId="0" applyFont="1" applyFill="1" applyBorder="1" applyAlignment="1">
      <alignment horizontal="right"/>
    </xf>
    <xf numFmtId="0" fontId="23" fillId="26" borderId="14" xfId="0" applyFont="1" applyFill="1" applyBorder="1" applyAlignment="1">
      <alignment horizontal="right"/>
    </xf>
    <xf numFmtId="0" fontId="23" fillId="26" borderId="12" xfId="0" applyFont="1" applyFill="1" applyBorder="1" applyAlignment="1">
      <alignment horizontal="center" vertical="top"/>
    </xf>
    <xf numFmtId="0" fontId="23" fillId="26" borderId="14" xfId="0" applyFont="1" applyFill="1" applyBorder="1" applyAlignment="1">
      <alignment horizontal="center" vertical="top"/>
    </xf>
    <xf numFmtId="0" fontId="20" fillId="26" borderId="12" xfId="0" applyFont="1" applyFill="1" applyBorder="1" applyAlignment="1">
      <alignment vertical="top" wrapText="1"/>
    </xf>
    <xf numFmtId="0" fontId="0" fillId="26" borderId="14" xfId="0" applyFill="1" applyBorder="1" applyAlignment="1">
      <alignment vertical="top" wrapText="1"/>
    </xf>
    <xf numFmtId="0" fontId="20" fillId="26" borderId="12" xfId="0" applyFont="1" applyFill="1" applyBorder="1" applyAlignment="1">
      <alignment horizontal="center" vertical="top"/>
    </xf>
    <xf numFmtId="0" fontId="20" fillId="26" borderId="14" xfId="0" applyFont="1" applyFill="1" applyBorder="1" applyAlignment="1">
      <alignment horizontal="center" vertical="top"/>
    </xf>
    <xf numFmtId="0" fontId="0" fillId="26" borderId="14" xfId="0" applyFont="1" applyFill="1" applyBorder="1" applyAlignment="1">
      <alignment horizontal="center" vertical="top"/>
    </xf>
    <xf numFmtId="0" fontId="0" fillId="26" borderId="14" xfId="0" applyFill="1" applyBorder="1" applyAlignment="1">
      <alignment horizontal="center" vertical="top"/>
    </xf>
    <xf numFmtId="0" fontId="20" fillId="26" borderId="15" xfId="0" applyFont="1" applyFill="1" applyBorder="1" applyAlignment="1">
      <alignment horizontal="center"/>
    </xf>
    <xf numFmtId="0" fontId="20" fillId="26" borderId="0" xfId="0" applyFont="1" applyFill="1" applyAlignment="1">
      <alignment horizontal="center"/>
    </xf>
    <xf numFmtId="0" fontId="20" fillId="26" borderId="12" xfId="0" applyFont="1" applyFill="1" applyBorder="1" applyAlignment="1">
      <alignment horizontal="center"/>
    </xf>
    <xf numFmtId="0" fontId="20" fillId="26" borderId="14" xfId="0" applyFont="1" applyFill="1" applyBorder="1" applyAlignment="1">
      <alignment horizontal="center"/>
    </xf>
    <xf numFmtId="0" fontId="20" fillId="26" borderId="0" xfId="0" applyFont="1" applyFill="1" applyBorder="1" applyAlignment="1">
      <alignment horizontal="left"/>
    </xf>
    <xf numFmtId="49" fontId="20" fillId="26" borderId="16" xfId="0" applyNumberFormat="1" applyFont="1" applyFill="1" applyBorder="1" applyAlignment="1">
      <alignment horizontal="center" vertical="top" wrapText="1"/>
    </xf>
    <xf numFmtId="49" fontId="20" fillId="26" borderId="11" xfId="0" applyNumberFormat="1" applyFont="1" applyFill="1" applyBorder="1" applyAlignment="1">
      <alignment horizontal="center" vertical="top" wrapText="1"/>
    </xf>
    <xf numFmtId="49" fontId="20" fillId="26" borderId="12" xfId="0" applyNumberFormat="1" applyFont="1" applyFill="1" applyBorder="1" applyAlignment="1">
      <alignment horizontal="center" vertical="top" wrapText="1"/>
    </xf>
    <xf numFmtId="49" fontId="20" fillId="26" borderId="13" xfId="0" applyNumberFormat="1" applyFont="1" applyFill="1" applyBorder="1" applyAlignment="1">
      <alignment horizontal="center" vertical="top" wrapText="1"/>
    </xf>
    <xf numFmtId="49" fontId="20" fillId="26" borderId="14" xfId="0" applyNumberFormat="1" applyFont="1" applyFill="1" applyBorder="1" applyAlignment="1">
      <alignment horizontal="center" vertical="top" wrapText="1"/>
    </xf>
    <xf numFmtId="49" fontId="20" fillId="26" borderId="16" xfId="0" applyNumberFormat="1" applyFont="1" applyFill="1" applyBorder="1" applyAlignment="1">
      <alignment horizontal="left" vertical="top" wrapText="1"/>
    </xf>
    <xf numFmtId="49" fontId="20" fillId="26" borderId="11" xfId="0" applyNumberFormat="1" applyFont="1" applyFill="1" applyBorder="1" applyAlignment="1">
      <alignment horizontal="left" vertical="top" wrapText="1"/>
    </xf>
    <xf numFmtId="49" fontId="20" fillId="26" borderId="10" xfId="0" applyNumberFormat="1" applyFont="1" applyFill="1" applyBorder="1" applyAlignment="1">
      <alignment horizontal="left" vertical="top" wrapText="1"/>
    </xf>
    <xf numFmtId="0" fontId="22" fillId="26" borderId="0" xfId="0" applyFont="1" applyFill="1" applyBorder="1" applyAlignment="1">
      <alignment horizontal="left" vertical="top"/>
    </xf>
    <xf numFmtId="0" fontId="20" fillId="26" borderId="0" xfId="0" applyFont="1" applyFill="1" applyAlignment="1">
      <alignment horizontal="right" vertical="center"/>
    </xf>
    <xf numFmtId="0" fontId="20" fillId="26" borderId="0" xfId="0" applyFont="1" applyFill="1" applyAlignment="1">
      <alignment horizontal="right"/>
    </xf>
    <xf numFmtId="0" fontId="20" fillId="26" borderId="0" xfId="0" applyFont="1" applyFill="1" applyAlignment="1">
      <alignment horizontal="center" vertical="top" wrapText="1"/>
    </xf>
    <xf numFmtId="0" fontId="20" fillId="26" borderId="0" xfId="0" applyFont="1" applyFill="1" applyAlignment="1">
      <alignment horizontal="center" vertical="center" wrapText="1"/>
    </xf>
    <xf numFmtId="0" fontId="26" fillId="26" borderId="14" xfId="0" applyFont="1" applyFill="1" applyBorder="1" applyAlignment="1">
      <alignment vertical="top" wrapText="1"/>
    </xf>
    <xf numFmtId="3" fontId="32" fillId="0" borderId="0" xfId="69" applyNumberFormat="1" applyFont="1" applyBorder="1" applyAlignment="1">
      <alignment horizontal="center" vertical="top" wrapText="1"/>
      <protection/>
    </xf>
    <xf numFmtId="3" fontId="32" fillId="25" borderId="10" xfId="69" applyNumberFormat="1" applyFont="1" applyFill="1" applyBorder="1" applyAlignment="1">
      <alignment horizontal="left" vertical="top" wrapText="1"/>
      <protection/>
    </xf>
    <xf numFmtId="0" fontId="32" fillId="0" borderId="10" xfId="69" applyFont="1" applyBorder="1" applyAlignment="1">
      <alignment horizontal="center"/>
      <protection/>
    </xf>
    <xf numFmtId="0" fontId="32" fillId="24" borderId="10" xfId="69" applyFont="1" applyFill="1" applyBorder="1" applyAlignment="1">
      <alignment horizontal="center"/>
      <protection/>
    </xf>
    <xf numFmtId="0" fontId="32" fillId="25" borderId="10" xfId="69" applyFont="1" applyFill="1" applyBorder="1" applyAlignment="1">
      <alignment horizontal="center"/>
      <protection/>
    </xf>
    <xf numFmtId="0" fontId="32" fillId="31" borderId="0" xfId="69" applyFont="1" applyFill="1" applyAlignment="1">
      <alignment horizontal="center"/>
      <protection/>
    </xf>
    <xf numFmtId="3" fontId="32" fillId="0" borderId="10" xfId="69" applyNumberFormat="1" applyFont="1" applyBorder="1" applyAlignment="1">
      <alignment horizontal="center" vertical="top" wrapText="1"/>
      <protection/>
    </xf>
    <xf numFmtId="3" fontId="32" fillId="0" borderId="16" xfId="69" applyNumberFormat="1" applyFont="1" applyBorder="1" applyAlignment="1">
      <alignment horizontal="left" vertical="top" wrapText="1"/>
      <protection/>
    </xf>
    <xf numFmtId="3" fontId="32" fillId="0" borderId="11" xfId="69" applyNumberFormat="1" applyFont="1" applyBorder="1" applyAlignment="1">
      <alignment horizontal="left" vertical="top" wrapText="1"/>
      <protection/>
    </xf>
    <xf numFmtId="3" fontId="32" fillId="0" borderId="0" xfId="69" applyNumberFormat="1" applyFont="1" applyBorder="1" applyAlignment="1">
      <alignment horizontal="left" vertical="top" wrapText="1"/>
      <protection/>
    </xf>
    <xf numFmtId="0" fontId="20" fillId="25" borderId="15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23" fillId="0" borderId="12" xfId="0" applyFont="1" applyBorder="1" applyAlignment="1">
      <alignment horizontal="right"/>
    </xf>
    <xf numFmtId="0" fontId="23" fillId="0" borderId="10" xfId="0" applyFont="1" applyBorder="1" applyAlignment="1">
      <alignment horizontal="right"/>
    </xf>
  </cellXfs>
  <cellStyles count="6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4" xfId="67"/>
    <cellStyle name="Обычный 4 2" xfId="68"/>
    <cellStyle name="Обычный 5" xfId="69"/>
    <cellStyle name="Followed Hyperlink" xfId="70"/>
    <cellStyle name="Плохой" xfId="71"/>
    <cellStyle name="Пояснение" xfId="72"/>
    <cellStyle name="Примечание" xfId="73"/>
    <cellStyle name="Примечание 2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63"/>
  <sheetViews>
    <sheetView zoomScaleSheetLayoutView="75" zoomScalePageLayoutView="0" workbookViewId="0" topLeftCell="A19">
      <selection activeCell="G24" sqref="G24"/>
    </sheetView>
  </sheetViews>
  <sheetFormatPr defaultColWidth="9.140625" defaultRowHeight="15"/>
  <cols>
    <col min="1" max="1" width="7.421875" style="28" bestFit="1" customWidth="1"/>
    <col min="2" max="2" width="24.8515625" style="28" customWidth="1"/>
    <col min="3" max="3" width="25.00390625" style="28" customWidth="1"/>
    <col min="4" max="4" width="22.7109375" style="28" customWidth="1"/>
    <col min="5" max="5" width="15.8515625" style="28" customWidth="1"/>
    <col min="6" max="6" width="21.421875" style="28" customWidth="1"/>
    <col min="7" max="7" width="18.57421875" style="28" customWidth="1"/>
    <col min="8" max="8" width="10.28125" style="28" customWidth="1"/>
    <col min="9" max="9" width="32.7109375" style="28" customWidth="1"/>
    <col min="10" max="10" width="13.8515625" style="28" hidden="1" customWidth="1"/>
    <col min="11" max="13" width="43.7109375" style="28" customWidth="1"/>
    <col min="14" max="16384" width="9.140625" style="28" customWidth="1"/>
  </cols>
  <sheetData>
    <row r="1" spans="7:9" ht="21.75" customHeight="1">
      <c r="G1" s="99" t="s">
        <v>2</v>
      </c>
      <c r="H1" s="99"/>
      <c r="I1" s="99"/>
    </row>
    <row r="2" spans="5:9" ht="15.75" customHeight="1">
      <c r="E2" s="30"/>
      <c r="G2" s="100" t="s">
        <v>99</v>
      </c>
      <c r="H2" s="100"/>
      <c r="I2" s="100"/>
    </row>
    <row r="3" spans="5:9" ht="15.75" customHeight="1">
      <c r="E3" s="30"/>
      <c r="G3" s="100" t="s">
        <v>3</v>
      </c>
      <c r="H3" s="100"/>
      <c r="I3" s="100"/>
    </row>
    <row r="4" spans="5:9" ht="15.75" customHeight="1">
      <c r="E4" s="30"/>
      <c r="G4" s="100" t="s">
        <v>100</v>
      </c>
      <c r="H4" s="100"/>
      <c r="I4" s="100"/>
    </row>
    <row r="5" spans="5:7" ht="15.75" customHeight="1">
      <c r="E5" s="29"/>
      <c r="F5" s="86"/>
      <c r="G5" s="86"/>
    </row>
    <row r="6" spans="1:9" ht="15.75" customHeight="1">
      <c r="A6" s="101" t="s">
        <v>177</v>
      </c>
      <c r="B6" s="101"/>
      <c r="C6" s="101"/>
      <c r="D6" s="101"/>
      <c r="E6" s="101"/>
      <c r="F6" s="101"/>
      <c r="G6" s="101"/>
      <c r="H6" s="101"/>
      <c r="I6" s="101"/>
    </row>
    <row r="7" spans="1:9" ht="30.75" customHeight="1">
      <c r="A7" s="102" t="s">
        <v>31</v>
      </c>
      <c r="B7" s="102"/>
      <c r="C7" s="102"/>
      <c r="D7" s="102"/>
      <c r="E7" s="102"/>
      <c r="F7" s="102"/>
      <c r="G7" s="102"/>
      <c r="H7" s="102"/>
      <c r="I7" s="102"/>
    </row>
    <row r="8" spans="1:7" ht="15.75" customHeight="1">
      <c r="A8" s="31"/>
      <c r="B8" s="32"/>
      <c r="C8" s="32"/>
      <c r="D8" s="32"/>
      <c r="E8" s="32"/>
      <c r="F8" s="32"/>
      <c r="G8" s="32"/>
    </row>
    <row r="9" spans="1:7" ht="15" customHeight="1">
      <c r="A9" s="89" t="s">
        <v>4</v>
      </c>
      <c r="B9" s="89"/>
      <c r="C9" s="89"/>
      <c r="D9" s="89"/>
      <c r="E9" s="89"/>
      <c r="F9" s="89"/>
      <c r="G9" s="89"/>
    </row>
    <row r="10" spans="1:7" ht="15" customHeight="1">
      <c r="A10" s="33"/>
      <c r="B10" s="33"/>
      <c r="C10" s="33"/>
      <c r="D10" s="33"/>
      <c r="E10" s="33"/>
      <c r="F10" s="33"/>
      <c r="G10" s="33"/>
    </row>
    <row r="11" spans="1:9" ht="15" customHeight="1">
      <c r="A11" s="89" t="s">
        <v>32</v>
      </c>
      <c r="B11" s="89"/>
      <c r="C11" s="89"/>
      <c r="D11" s="89"/>
      <c r="E11" s="89"/>
      <c r="F11" s="89"/>
      <c r="G11" s="89"/>
      <c r="H11" s="89"/>
      <c r="I11" s="89"/>
    </row>
    <row r="12" spans="1:9" ht="16.5" customHeight="1">
      <c r="A12" s="98" t="s">
        <v>26</v>
      </c>
      <c r="B12" s="98"/>
      <c r="C12" s="98"/>
      <c r="D12" s="98"/>
      <c r="E12" s="98"/>
      <c r="F12" s="98"/>
      <c r="G12" s="98"/>
      <c r="H12" s="98"/>
      <c r="I12" s="98"/>
    </row>
    <row r="13" spans="1:7" ht="16.5" customHeight="1">
      <c r="A13" s="89" t="s">
        <v>5</v>
      </c>
      <c r="B13" s="89"/>
      <c r="C13" s="89"/>
      <c r="D13" s="89"/>
      <c r="E13" s="89"/>
      <c r="F13" s="89"/>
      <c r="G13" s="89"/>
    </row>
    <row r="14" spans="1:9" ht="33.75" customHeight="1">
      <c r="A14" s="90" t="s">
        <v>6</v>
      </c>
      <c r="B14" s="34" t="s">
        <v>7</v>
      </c>
      <c r="C14" s="34" t="s">
        <v>8</v>
      </c>
      <c r="D14" s="92" t="s">
        <v>9</v>
      </c>
      <c r="E14" s="93"/>
      <c r="F14" s="93"/>
      <c r="G14" s="93"/>
      <c r="H14" s="93"/>
      <c r="I14" s="94"/>
    </row>
    <row r="15" spans="1:9" ht="94.5">
      <c r="A15" s="91"/>
      <c r="B15" s="35" t="s">
        <v>0</v>
      </c>
      <c r="C15" s="35" t="s">
        <v>0</v>
      </c>
      <c r="D15" s="35" t="s">
        <v>0</v>
      </c>
      <c r="E15" s="35" t="s">
        <v>10</v>
      </c>
      <c r="F15" s="35" t="s">
        <v>11</v>
      </c>
      <c r="G15" s="35" t="s">
        <v>12</v>
      </c>
      <c r="H15" s="35" t="s">
        <v>25</v>
      </c>
      <c r="I15" s="35" t="s">
        <v>23</v>
      </c>
    </row>
    <row r="16" spans="1:9" ht="15" customHeight="1">
      <c r="A16" s="36" t="s">
        <v>13</v>
      </c>
      <c r="B16" s="36" t="s">
        <v>14</v>
      </c>
      <c r="C16" s="36" t="s">
        <v>15</v>
      </c>
      <c r="D16" s="36" t="s">
        <v>16</v>
      </c>
      <c r="E16" s="36" t="s">
        <v>17</v>
      </c>
      <c r="F16" s="36" t="s">
        <v>18</v>
      </c>
      <c r="G16" s="36" t="s">
        <v>19</v>
      </c>
      <c r="H16" s="37">
        <v>8</v>
      </c>
      <c r="I16" s="37">
        <v>9</v>
      </c>
    </row>
    <row r="17" spans="1:9" ht="282.75" customHeight="1">
      <c r="A17" s="35" t="s">
        <v>13</v>
      </c>
      <c r="B17" s="35" t="s">
        <v>27</v>
      </c>
      <c r="C17" s="35" t="s">
        <v>20</v>
      </c>
      <c r="D17" s="35" t="s">
        <v>28</v>
      </c>
      <c r="E17" s="35" t="s">
        <v>29</v>
      </c>
      <c r="F17" s="38">
        <v>5089230</v>
      </c>
      <c r="G17" s="38">
        <v>3351180</v>
      </c>
      <c r="H17" s="38">
        <f>G17/F17*100</f>
        <v>65.84846823586278</v>
      </c>
      <c r="I17" s="62" t="s">
        <v>190</v>
      </c>
    </row>
    <row r="18" spans="1:7" ht="15.75" customHeight="1">
      <c r="A18" s="39"/>
      <c r="B18" s="40"/>
      <c r="C18" s="41"/>
      <c r="D18" s="42"/>
      <c r="E18" s="42"/>
      <c r="F18" s="42"/>
      <c r="G18" s="43"/>
    </row>
    <row r="19" spans="1:7" ht="16.5" customHeight="1">
      <c r="A19" s="89" t="s">
        <v>21</v>
      </c>
      <c r="B19" s="89"/>
      <c r="C19" s="89"/>
      <c r="D19" s="89"/>
      <c r="E19" s="89"/>
      <c r="F19" s="89"/>
      <c r="G19" s="89"/>
    </row>
    <row r="20" spans="1:9" ht="33.75" customHeight="1">
      <c r="A20" s="90" t="s">
        <v>6</v>
      </c>
      <c r="B20" s="34" t="s">
        <v>7</v>
      </c>
      <c r="C20" s="34" t="s">
        <v>8</v>
      </c>
      <c r="D20" s="92" t="s">
        <v>24</v>
      </c>
      <c r="E20" s="93"/>
      <c r="F20" s="93"/>
      <c r="G20" s="93"/>
      <c r="H20" s="93"/>
      <c r="I20" s="94"/>
    </row>
    <row r="21" spans="1:9" ht="102.75" customHeight="1">
      <c r="A21" s="91"/>
      <c r="B21" s="35" t="s">
        <v>0</v>
      </c>
      <c r="C21" s="35" t="s">
        <v>0</v>
      </c>
      <c r="D21" s="35" t="s">
        <v>0</v>
      </c>
      <c r="E21" s="35" t="s">
        <v>10</v>
      </c>
      <c r="F21" s="35" t="s">
        <v>11</v>
      </c>
      <c r="G21" s="35" t="s">
        <v>12</v>
      </c>
      <c r="H21" s="35" t="s">
        <v>1</v>
      </c>
      <c r="I21" s="35" t="s">
        <v>23</v>
      </c>
    </row>
    <row r="22" spans="1:9" ht="15" customHeight="1">
      <c r="A22" s="36" t="s">
        <v>13</v>
      </c>
      <c r="B22" s="36" t="s">
        <v>14</v>
      </c>
      <c r="C22" s="36" t="s">
        <v>15</v>
      </c>
      <c r="D22" s="36" t="s">
        <v>16</v>
      </c>
      <c r="E22" s="36" t="s">
        <v>17</v>
      </c>
      <c r="F22" s="36" t="s">
        <v>18</v>
      </c>
      <c r="G22" s="36" t="s">
        <v>19</v>
      </c>
      <c r="H22" s="37">
        <v>8</v>
      </c>
      <c r="I22" s="37">
        <v>9</v>
      </c>
    </row>
    <row r="23" spans="1:9" ht="79.5" customHeight="1">
      <c r="A23" s="97" t="s">
        <v>13</v>
      </c>
      <c r="B23" s="95" t="s">
        <v>27</v>
      </c>
      <c r="C23" s="97" t="s">
        <v>20</v>
      </c>
      <c r="D23" s="35" t="s">
        <v>30</v>
      </c>
      <c r="E23" s="35" t="s">
        <v>22</v>
      </c>
      <c r="F23" s="38">
        <v>90</v>
      </c>
      <c r="G23" s="38">
        <v>90</v>
      </c>
      <c r="H23" s="44">
        <f>G23/F23*100</f>
        <v>100</v>
      </c>
      <c r="I23" s="35"/>
    </row>
    <row r="24" spans="1:9" ht="173.25">
      <c r="A24" s="97"/>
      <c r="B24" s="96"/>
      <c r="C24" s="97"/>
      <c r="D24" s="35" t="s">
        <v>70</v>
      </c>
      <c r="E24" s="35" t="s">
        <v>22</v>
      </c>
      <c r="F24" s="38">
        <v>55</v>
      </c>
      <c r="G24" s="44">
        <v>70</v>
      </c>
      <c r="H24" s="44">
        <f>G24/F24*100</f>
        <v>127.27272727272727</v>
      </c>
      <c r="I24" s="35"/>
    </row>
    <row r="26" spans="1:9" ht="15.75">
      <c r="A26" s="85" t="s">
        <v>180</v>
      </c>
      <c r="B26" s="86"/>
      <c r="C26" s="85"/>
      <c r="D26" s="86"/>
      <c r="E26" s="85"/>
      <c r="F26" s="86"/>
      <c r="G26" s="85"/>
      <c r="H26" s="86"/>
      <c r="I26" s="85"/>
    </row>
    <row r="27" spans="1:9" ht="15.75">
      <c r="A27" s="45" t="s">
        <v>6</v>
      </c>
      <c r="B27" s="87" t="s">
        <v>63</v>
      </c>
      <c r="C27" s="88"/>
      <c r="D27" s="87" t="s">
        <v>64</v>
      </c>
      <c r="E27" s="88"/>
      <c r="F27" s="87" t="s">
        <v>65</v>
      </c>
      <c r="G27" s="88"/>
      <c r="H27" s="87" t="s">
        <v>66</v>
      </c>
      <c r="I27" s="88"/>
    </row>
    <row r="28" spans="1:9" ht="95.25" customHeight="1">
      <c r="A28" s="8">
        <v>1</v>
      </c>
      <c r="B28" s="79" t="s">
        <v>79</v>
      </c>
      <c r="C28" s="80"/>
      <c r="D28" s="79" t="s">
        <v>80</v>
      </c>
      <c r="E28" s="80"/>
      <c r="F28" s="81">
        <v>5</v>
      </c>
      <c r="G28" s="82"/>
      <c r="H28" s="81">
        <v>3</v>
      </c>
      <c r="I28" s="83"/>
    </row>
    <row r="29" spans="1:9" ht="93.75" customHeight="1">
      <c r="A29" s="8">
        <v>2</v>
      </c>
      <c r="B29" s="79" t="s">
        <v>82</v>
      </c>
      <c r="C29" s="80"/>
      <c r="D29" s="79" t="s">
        <v>81</v>
      </c>
      <c r="E29" s="80"/>
      <c r="F29" s="81">
        <v>12</v>
      </c>
      <c r="G29" s="82"/>
      <c r="H29" s="81">
        <v>12</v>
      </c>
      <c r="I29" s="84"/>
    </row>
    <row r="30" spans="1:9" ht="63" customHeight="1">
      <c r="A30" s="8">
        <v>3</v>
      </c>
      <c r="B30" s="79" t="s">
        <v>83</v>
      </c>
      <c r="C30" s="80"/>
      <c r="D30" s="79" t="s">
        <v>86</v>
      </c>
      <c r="E30" s="80"/>
      <c r="F30" s="81">
        <v>13</v>
      </c>
      <c r="G30" s="82"/>
      <c r="H30" s="81">
        <v>13</v>
      </c>
      <c r="I30" s="84"/>
    </row>
    <row r="31" spans="1:9" ht="66.75" customHeight="1">
      <c r="A31" s="8">
        <v>4</v>
      </c>
      <c r="B31" s="79" t="s">
        <v>97</v>
      </c>
      <c r="C31" s="80"/>
      <c r="D31" s="79" t="s">
        <v>96</v>
      </c>
      <c r="E31" s="80"/>
      <c r="F31" s="81">
        <v>2</v>
      </c>
      <c r="G31" s="82"/>
      <c r="H31" s="81">
        <v>2</v>
      </c>
      <c r="I31" s="83"/>
    </row>
    <row r="32" spans="1:9" ht="48.75" customHeight="1">
      <c r="A32" s="8">
        <v>5</v>
      </c>
      <c r="B32" s="79" t="s">
        <v>84</v>
      </c>
      <c r="C32" s="80"/>
      <c r="D32" s="79" t="s">
        <v>85</v>
      </c>
      <c r="E32" s="80"/>
      <c r="F32" s="81">
        <v>6</v>
      </c>
      <c r="G32" s="82"/>
      <c r="H32" s="81">
        <v>5</v>
      </c>
      <c r="I32" s="83"/>
    </row>
    <row r="33" spans="1:9" ht="34.5" customHeight="1">
      <c r="A33" s="8">
        <v>6</v>
      </c>
      <c r="B33" s="79" t="s">
        <v>71</v>
      </c>
      <c r="C33" s="80"/>
      <c r="D33" s="79" t="s">
        <v>87</v>
      </c>
      <c r="E33" s="80"/>
      <c r="F33" s="81">
        <v>11</v>
      </c>
      <c r="G33" s="82"/>
      <c r="H33" s="81">
        <v>10</v>
      </c>
      <c r="I33" s="83"/>
    </row>
    <row r="34" spans="1:9" ht="65.25" customHeight="1">
      <c r="A34" s="8">
        <v>7</v>
      </c>
      <c r="B34" s="79" t="s">
        <v>89</v>
      </c>
      <c r="C34" s="80"/>
      <c r="D34" s="79" t="s">
        <v>88</v>
      </c>
      <c r="E34" s="80"/>
      <c r="F34" s="81">
        <v>2</v>
      </c>
      <c r="G34" s="82"/>
      <c r="H34" s="81">
        <v>2</v>
      </c>
      <c r="I34" s="83"/>
    </row>
    <row r="35" spans="1:9" ht="49.5" customHeight="1">
      <c r="A35" s="8">
        <v>8</v>
      </c>
      <c r="B35" s="79" t="s">
        <v>91</v>
      </c>
      <c r="C35" s="80"/>
      <c r="D35" s="79" t="s">
        <v>90</v>
      </c>
      <c r="E35" s="80"/>
      <c r="F35" s="81">
        <v>10</v>
      </c>
      <c r="G35" s="82"/>
      <c r="H35" s="81">
        <v>10</v>
      </c>
      <c r="I35" s="83"/>
    </row>
    <row r="36" spans="1:9" ht="68.25" customHeight="1">
      <c r="A36" s="8">
        <v>9</v>
      </c>
      <c r="B36" s="79" t="s">
        <v>92</v>
      </c>
      <c r="C36" s="80"/>
      <c r="D36" s="79" t="s">
        <v>93</v>
      </c>
      <c r="E36" s="80"/>
      <c r="F36" s="81">
        <v>5</v>
      </c>
      <c r="G36" s="82"/>
      <c r="H36" s="81">
        <v>5</v>
      </c>
      <c r="I36" s="83"/>
    </row>
    <row r="37" spans="1:9" ht="64.5" customHeight="1">
      <c r="A37" s="8">
        <v>10</v>
      </c>
      <c r="B37" s="79" t="s">
        <v>94</v>
      </c>
      <c r="C37" s="80"/>
      <c r="D37" s="79" t="s">
        <v>137</v>
      </c>
      <c r="E37" s="80"/>
      <c r="F37" s="81">
        <v>3</v>
      </c>
      <c r="G37" s="82"/>
      <c r="H37" s="81">
        <v>3</v>
      </c>
      <c r="I37" s="83"/>
    </row>
    <row r="38" spans="1:9" ht="80.25" customHeight="1">
      <c r="A38" s="8">
        <v>11</v>
      </c>
      <c r="B38" s="79" t="s">
        <v>98</v>
      </c>
      <c r="C38" s="80"/>
      <c r="D38" s="79" t="s">
        <v>95</v>
      </c>
      <c r="E38" s="80"/>
      <c r="F38" s="81">
        <v>6</v>
      </c>
      <c r="G38" s="82"/>
      <c r="H38" s="81">
        <v>0</v>
      </c>
      <c r="I38" s="83"/>
    </row>
    <row r="39" spans="1:9" ht="98.25" customHeight="1">
      <c r="A39" s="8">
        <v>12</v>
      </c>
      <c r="B39" s="79" t="s">
        <v>116</v>
      </c>
      <c r="C39" s="80"/>
      <c r="D39" s="79" t="s">
        <v>173</v>
      </c>
      <c r="E39" s="80"/>
      <c r="F39" s="81">
        <v>24</v>
      </c>
      <c r="G39" s="82"/>
      <c r="H39" s="81">
        <v>9</v>
      </c>
      <c r="I39" s="83"/>
    </row>
    <row r="40" spans="1:9" ht="80.25" customHeight="1">
      <c r="A40" s="8">
        <v>13</v>
      </c>
      <c r="B40" s="79" t="s">
        <v>117</v>
      </c>
      <c r="C40" s="80"/>
      <c r="D40" s="79" t="s">
        <v>171</v>
      </c>
      <c r="E40" s="80"/>
      <c r="F40" s="81">
        <v>4</v>
      </c>
      <c r="G40" s="82"/>
      <c r="H40" s="81">
        <v>1</v>
      </c>
      <c r="I40" s="83"/>
    </row>
    <row r="41" spans="1:9" ht="80.25" customHeight="1">
      <c r="A41" s="8">
        <v>14</v>
      </c>
      <c r="B41" s="79" t="s">
        <v>118</v>
      </c>
      <c r="C41" s="80"/>
      <c r="D41" s="79" t="s">
        <v>106</v>
      </c>
      <c r="E41" s="80"/>
      <c r="F41" s="81">
        <v>6</v>
      </c>
      <c r="G41" s="82"/>
      <c r="H41" s="81">
        <v>6</v>
      </c>
      <c r="I41" s="83"/>
    </row>
    <row r="42" spans="1:9" ht="80.25" customHeight="1">
      <c r="A42" s="8">
        <v>15</v>
      </c>
      <c r="B42" s="79" t="s">
        <v>119</v>
      </c>
      <c r="C42" s="80"/>
      <c r="D42" s="79" t="s">
        <v>138</v>
      </c>
      <c r="E42" s="80"/>
      <c r="F42" s="81">
        <v>9</v>
      </c>
      <c r="G42" s="82"/>
      <c r="H42" s="81">
        <v>3</v>
      </c>
      <c r="I42" s="83"/>
    </row>
    <row r="43" spans="1:9" ht="80.25" customHeight="1">
      <c r="A43" s="8">
        <v>16</v>
      </c>
      <c r="B43" s="79" t="s">
        <v>120</v>
      </c>
      <c r="C43" s="80"/>
      <c r="D43" s="79" t="s">
        <v>107</v>
      </c>
      <c r="E43" s="80"/>
      <c r="F43" s="81">
        <v>5</v>
      </c>
      <c r="G43" s="82"/>
      <c r="H43" s="81">
        <v>0</v>
      </c>
      <c r="I43" s="83"/>
    </row>
    <row r="44" spans="1:9" ht="80.25" customHeight="1">
      <c r="A44" s="8">
        <v>17</v>
      </c>
      <c r="B44" s="79" t="s">
        <v>121</v>
      </c>
      <c r="C44" s="80"/>
      <c r="D44" s="79" t="s">
        <v>174</v>
      </c>
      <c r="E44" s="103"/>
      <c r="F44" s="81">
        <v>40</v>
      </c>
      <c r="G44" s="82"/>
      <c r="H44" s="81">
        <v>22</v>
      </c>
      <c r="I44" s="83"/>
    </row>
    <row r="45" spans="1:9" ht="80.25" customHeight="1">
      <c r="A45" s="8">
        <v>18</v>
      </c>
      <c r="B45" s="79" t="s">
        <v>122</v>
      </c>
      <c r="C45" s="80"/>
      <c r="D45" s="79" t="s">
        <v>108</v>
      </c>
      <c r="E45" s="80"/>
      <c r="F45" s="81">
        <v>2</v>
      </c>
      <c r="G45" s="82"/>
      <c r="H45" s="81">
        <v>1</v>
      </c>
      <c r="I45" s="83"/>
    </row>
    <row r="46" spans="1:9" ht="80.25" customHeight="1">
      <c r="A46" s="8">
        <v>19</v>
      </c>
      <c r="B46" s="79" t="s">
        <v>123</v>
      </c>
      <c r="C46" s="80"/>
      <c r="D46" s="79" t="s">
        <v>110</v>
      </c>
      <c r="E46" s="80"/>
      <c r="F46" s="81">
        <v>2</v>
      </c>
      <c r="G46" s="82"/>
      <c r="H46" s="81">
        <v>0</v>
      </c>
      <c r="I46" s="83"/>
    </row>
    <row r="47" spans="1:9" ht="80.25" customHeight="1">
      <c r="A47" s="8">
        <v>20</v>
      </c>
      <c r="B47" s="79" t="s">
        <v>124</v>
      </c>
      <c r="C47" s="80"/>
      <c r="D47" s="79" t="s">
        <v>175</v>
      </c>
      <c r="E47" s="103"/>
      <c r="F47" s="81">
        <v>4</v>
      </c>
      <c r="G47" s="82"/>
      <c r="H47" s="81">
        <v>4</v>
      </c>
      <c r="I47" s="83"/>
    </row>
    <row r="48" spans="1:9" ht="96" customHeight="1">
      <c r="A48" s="8">
        <v>21</v>
      </c>
      <c r="B48" s="79" t="s">
        <v>125</v>
      </c>
      <c r="C48" s="80"/>
      <c r="D48" s="79" t="s">
        <v>172</v>
      </c>
      <c r="E48" s="80"/>
      <c r="F48" s="81">
        <v>14</v>
      </c>
      <c r="G48" s="82"/>
      <c r="H48" s="81">
        <v>12</v>
      </c>
      <c r="I48" s="83"/>
    </row>
    <row r="49" spans="1:9" ht="80.25" customHeight="1">
      <c r="A49" s="8">
        <v>22</v>
      </c>
      <c r="B49" s="79" t="s">
        <v>115</v>
      </c>
      <c r="C49" s="80"/>
      <c r="D49" s="79" t="s">
        <v>139</v>
      </c>
      <c r="E49" s="80"/>
      <c r="F49" s="81">
        <v>9</v>
      </c>
      <c r="G49" s="82"/>
      <c r="H49" s="81">
        <v>8</v>
      </c>
      <c r="I49" s="83"/>
    </row>
    <row r="50" spans="1:9" ht="80.25" customHeight="1">
      <c r="A50" s="8">
        <v>23</v>
      </c>
      <c r="B50" s="79" t="s">
        <v>126</v>
      </c>
      <c r="C50" s="80"/>
      <c r="D50" s="79" t="s">
        <v>140</v>
      </c>
      <c r="E50" s="80"/>
      <c r="F50" s="81">
        <v>6</v>
      </c>
      <c r="G50" s="82"/>
      <c r="H50" s="81">
        <v>4</v>
      </c>
      <c r="I50" s="83"/>
    </row>
    <row r="51" spans="1:9" ht="80.25" customHeight="1">
      <c r="A51" s="8">
        <v>24</v>
      </c>
      <c r="B51" s="79" t="s">
        <v>127</v>
      </c>
      <c r="C51" s="80"/>
      <c r="D51" s="79" t="s">
        <v>102</v>
      </c>
      <c r="E51" s="80"/>
      <c r="F51" s="81">
        <v>5</v>
      </c>
      <c r="G51" s="82"/>
      <c r="H51" s="81">
        <v>5</v>
      </c>
      <c r="I51" s="83"/>
    </row>
    <row r="52" spans="1:9" ht="80.25" customHeight="1">
      <c r="A52" s="8">
        <v>25</v>
      </c>
      <c r="B52" s="79" t="s">
        <v>128</v>
      </c>
      <c r="C52" s="80"/>
      <c r="D52" s="79" t="s">
        <v>141</v>
      </c>
      <c r="E52" s="80"/>
      <c r="F52" s="81">
        <v>4</v>
      </c>
      <c r="G52" s="82"/>
      <c r="H52" s="81">
        <v>4</v>
      </c>
      <c r="I52" s="83"/>
    </row>
    <row r="53" spans="1:9" ht="80.25" customHeight="1">
      <c r="A53" s="8">
        <v>26</v>
      </c>
      <c r="B53" s="79" t="s">
        <v>129</v>
      </c>
      <c r="C53" s="80"/>
      <c r="D53" s="79" t="s">
        <v>176</v>
      </c>
      <c r="E53" s="103"/>
      <c r="F53" s="81">
        <v>10</v>
      </c>
      <c r="G53" s="82"/>
      <c r="H53" s="81">
        <v>9</v>
      </c>
      <c r="I53" s="83"/>
    </row>
    <row r="54" spans="1:9" ht="80.25" customHeight="1">
      <c r="A54" s="8">
        <v>27</v>
      </c>
      <c r="B54" s="79" t="s">
        <v>130</v>
      </c>
      <c r="C54" s="80"/>
      <c r="D54" s="79" t="s">
        <v>112</v>
      </c>
      <c r="E54" s="80"/>
      <c r="F54" s="81">
        <v>4</v>
      </c>
      <c r="G54" s="82"/>
      <c r="H54" s="81">
        <v>4</v>
      </c>
      <c r="I54" s="83"/>
    </row>
    <row r="55" spans="1:9" ht="93" customHeight="1">
      <c r="A55" s="8">
        <v>28</v>
      </c>
      <c r="B55" s="79" t="s">
        <v>131</v>
      </c>
      <c r="C55" s="80"/>
      <c r="D55" s="79" t="s">
        <v>142</v>
      </c>
      <c r="E55" s="80"/>
      <c r="F55" s="81">
        <v>16</v>
      </c>
      <c r="G55" s="82"/>
      <c r="H55" s="81">
        <v>16</v>
      </c>
      <c r="I55" s="83"/>
    </row>
    <row r="56" spans="1:9" ht="66.75" customHeight="1">
      <c r="A56" s="8">
        <v>29</v>
      </c>
      <c r="B56" s="79" t="s">
        <v>132</v>
      </c>
      <c r="C56" s="80"/>
      <c r="D56" s="79" t="s">
        <v>113</v>
      </c>
      <c r="E56" s="80"/>
      <c r="F56" s="81">
        <v>2</v>
      </c>
      <c r="G56" s="82"/>
      <c r="H56" s="81">
        <v>2</v>
      </c>
      <c r="I56" s="83"/>
    </row>
    <row r="57" spans="1:9" ht="93" customHeight="1">
      <c r="A57" s="8">
        <v>30</v>
      </c>
      <c r="B57" s="79" t="s">
        <v>133</v>
      </c>
      <c r="C57" s="80"/>
      <c r="D57" s="79" t="s">
        <v>143</v>
      </c>
      <c r="E57" s="80"/>
      <c r="F57" s="81">
        <v>13</v>
      </c>
      <c r="G57" s="82"/>
      <c r="H57" s="81">
        <v>4</v>
      </c>
      <c r="I57" s="83"/>
    </row>
    <row r="58" spans="1:9" ht="99" customHeight="1">
      <c r="A58" s="8">
        <v>31</v>
      </c>
      <c r="B58" s="79" t="s">
        <v>134</v>
      </c>
      <c r="C58" s="80"/>
      <c r="D58" s="79" t="s">
        <v>144</v>
      </c>
      <c r="E58" s="80"/>
      <c r="F58" s="81">
        <v>6</v>
      </c>
      <c r="G58" s="82"/>
      <c r="H58" s="81">
        <v>3</v>
      </c>
      <c r="I58" s="83"/>
    </row>
    <row r="59" spans="1:9" ht="80.25" customHeight="1">
      <c r="A59" s="8">
        <v>32</v>
      </c>
      <c r="B59" s="79" t="s">
        <v>136</v>
      </c>
      <c r="C59" s="80"/>
      <c r="D59" s="79" t="s">
        <v>114</v>
      </c>
      <c r="E59" s="80"/>
      <c r="F59" s="81">
        <v>1</v>
      </c>
      <c r="G59" s="82"/>
      <c r="H59" s="81">
        <v>1</v>
      </c>
      <c r="I59" s="83"/>
    </row>
    <row r="60" spans="1:9" ht="80.25" customHeight="1">
      <c r="A60" s="8">
        <v>33</v>
      </c>
      <c r="B60" s="79" t="s">
        <v>191</v>
      </c>
      <c r="C60" s="80" t="s">
        <v>181</v>
      </c>
      <c r="D60" s="79" t="s">
        <v>193</v>
      </c>
      <c r="E60" s="80" t="s">
        <v>182</v>
      </c>
      <c r="F60" s="81">
        <v>4</v>
      </c>
      <c r="G60" s="82">
        <v>2</v>
      </c>
      <c r="H60" s="81">
        <v>2</v>
      </c>
      <c r="I60" s="83">
        <v>2</v>
      </c>
    </row>
    <row r="61" spans="1:9" ht="80.25" customHeight="1">
      <c r="A61" s="8">
        <v>34</v>
      </c>
      <c r="B61" s="79" t="s">
        <v>192</v>
      </c>
      <c r="C61" s="80" t="s">
        <v>183</v>
      </c>
      <c r="D61" s="79" t="s">
        <v>184</v>
      </c>
      <c r="E61" s="80" t="s">
        <v>184</v>
      </c>
      <c r="F61" s="81">
        <v>2</v>
      </c>
      <c r="G61" s="82">
        <v>2</v>
      </c>
      <c r="H61" s="81">
        <v>2</v>
      </c>
      <c r="I61" s="83">
        <v>2</v>
      </c>
    </row>
    <row r="62" spans="1:10" ht="15.75">
      <c r="A62" s="73" t="s">
        <v>67</v>
      </c>
      <c r="B62" s="74"/>
      <c r="C62" s="75"/>
      <c r="D62" s="74"/>
      <c r="E62" s="76"/>
      <c r="F62" s="77">
        <f>SUM(F28:G61)</f>
        <v>271</v>
      </c>
      <c r="G62" s="78"/>
      <c r="H62" s="77">
        <f>SUM(H28:I61)</f>
        <v>191</v>
      </c>
      <c r="I62" s="78"/>
      <c r="J62" s="28">
        <f>H62/F62*100</f>
        <v>70.47970479704797</v>
      </c>
    </row>
    <row r="63" ht="15.75">
      <c r="I63" s="72"/>
    </row>
  </sheetData>
  <sheetProtection/>
  <mergeCells count="163">
    <mergeCell ref="B61:C61"/>
    <mergeCell ref="D61:E61"/>
    <mergeCell ref="F61:G61"/>
    <mergeCell ref="H61:I61"/>
    <mergeCell ref="B60:C60"/>
    <mergeCell ref="D60:E60"/>
    <mergeCell ref="F60:G60"/>
    <mergeCell ref="H60:I60"/>
    <mergeCell ref="B59:C59"/>
    <mergeCell ref="D59:E59"/>
    <mergeCell ref="F59:G59"/>
    <mergeCell ref="H59:I59"/>
    <mergeCell ref="B57:C57"/>
    <mergeCell ref="D57:E57"/>
    <mergeCell ref="F57:G57"/>
    <mergeCell ref="H57:I57"/>
    <mergeCell ref="B58:C58"/>
    <mergeCell ref="D58:E58"/>
    <mergeCell ref="F58:G58"/>
    <mergeCell ref="H58:I58"/>
    <mergeCell ref="B55:C55"/>
    <mergeCell ref="D55:E55"/>
    <mergeCell ref="F55:G55"/>
    <mergeCell ref="H55:I55"/>
    <mergeCell ref="B56:C56"/>
    <mergeCell ref="D56:E56"/>
    <mergeCell ref="F56:G56"/>
    <mergeCell ref="H56:I56"/>
    <mergeCell ref="B53:C53"/>
    <mergeCell ref="D53:E53"/>
    <mergeCell ref="F53:G53"/>
    <mergeCell ref="H53:I53"/>
    <mergeCell ref="B54:C54"/>
    <mergeCell ref="D54:E54"/>
    <mergeCell ref="F54:G54"/>
    <mergeCell ref="H54:I54"/>
    <mergeCell ref="B51:C51"/>
    <mergeCell ref="D51:E51"/>
    <mergeCell ref="F51:G51"/>
    <mergeCell ref="H51:I51"/>
    <mergeCell ref="B52:C52"/>
    <mergeCell ref="D52:E52"/>
    <mergeCell ref="F52:G52"/>
    <mergeCell ref="H52:I52"/>
    <mergeCell ref="B49:C49"/>
    <mergeCell ref="D49:E49"/>
    <mergeCell ref="F49:G49"/>
    <mergeCell ref="H49:I49"/>
    <mergeCell ref="B50:C50"/>
    <mergeCell ref="D50:E50"/>
    <mergeCell ref="F50:G50"/>
    <mergeCell ref="H50:I50"/>
    <mergeCell ref="B47:C47"/>
    <mergeCell ref="D47:E47"/>
    <mergeCell ref="F47:G47"/>
    <mergeCell ref="H47:I47"/>
    <mergeCell ref="B48:C48"/>
    <mergeCell ref="D48:E48"/>
    <mergeCell ref="F48:G48"/>
    <mergeCell ref="H48:I48"/>
    <mergeCell ref="B45:C45"/>
    <mergeCell ref="D45:E45"/>
    <mergeCell ref="F45:G45"/>
    <mergeCell ref="H45:I45"/>
    <mergeCell ref="B46:C46"/>
    <mergeCell ref="D46:E46"/>
    <mergeCell ref="F46:G46"/>
    <mergeCell ref="H46:I46"/>
    <mergeCell ref="B43:C43"/>
    <mergeCell ref="D43:E43"/>
    <mergeCell ref="F43:G43"/>
    <mergeCell ref="H43:I43"/>
    <mergeCell ref="B44:C44"/>
    <mergeCell ref="D44:E44"/>
    <mergeCell ref="F44:G44"/>
    <mergeCell ref="H44:I44"/>
    <mergeCell ref="B41:C41"/>
    <mergeCell ref="D41:E41"/>
    <mergeCell ref="F41:G41"/>
    <mergeCell ref="H41:I41"/>
    <mergeCell ref="B42:C42"/>
    <mergeCell ref="D42:E42"/>
    <mergeCell ref="F42:G42"/>
    <mergeCell ref="H42:I42"/>
    <mergeCell ref="B39:C39"/>
    <mergeCell ref="D39:E39"/>
    <mergeCell ref="F39:G39"/>
    <mergeCell ref="H39:I39"/>
    <mergeCell ref="B40:C40"/>
    <mergeCell ref="D40:E40"/>
    <mergeCell ref="F40:G40"/>
    <mergeCell ref="H40:I40"/>
    <mergeCell ref="G1:I1"/>
    <mergeCell ref="G2:I2"/>
    <mergeCell ref="G3:I3"/>
    <mergeCell ref="G4:I4"/>
    <mergeCell ref="A6:I6"/>
    <mergeCell ref="A7:I7"/>
    <mergeCell ref="A14:A15"/>
    <mergeCell ref="F5:G5"/>
    <mergeCell ref="D14:I14"/>
    <mergeCell ref="A11:I11"/>
    <mergeCell ref="A12:I12"/>
    <mergeCell ref="A9:G9"/>
    <mergeCell ref="A13:G13"/>
    <mergeCell ref="A19:G19"/>
    <mergeCell ref="A20:A21"/>
    <mergeCell ref="D20:I20"/>
    <mergeCell ref="B23:B24"/>
    <mergeCell ref="C23:C24"/>
    <mergeCell ref="A23:A24"/>
    <mergeCell ref="A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A62:E62"/>
    <mergeCell ref="F62:G62"/>
    <mergeCell ref="H62:I62"/>
    <mergeCell ref="B37:C37"/>
    <mergeCell ref="D37:E37"/>
    <mergeCell ref="F37:G37"/>
    <mergeCell ref="H37:I37"/>
    <mergeCell ref="B38:C38"/>
    <mergeCell ref="D38:E38"/>
    <mergeCell ref="F38:G38"/>
  </mergeCells>
  <printOptions/>
  <pageMargins left="0.16" right="0.17" top="0.77" bottom="0.3937007874015748" header="0.5905511811023623" footer="0.1968503937007874"/>
  <pageSetup fitToHeight="0" fitToWidth="1" horizontalDpi="600" verticalDpi="600" orientation="landscape" paperSize="9" scale="80" r:id="rId1"/>
  <rowBreaks count="2" manualBreakCount="2">
    <brk id="17" max="8" man="1"/>
    <brk id="2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I41"/>
  <sheetViews>
    <sheetView tabSelected="1" zoomScalePageLayoutView="0" workbookViewId="0" topLeftCell="A10">
      <selection activeCell="K33" activeCellId="1" sqref="C33:H33 K33"/>
    </sheetView>
  </sheetViews>
  <sheetFormatPr defaultColWidth="9.140625" defaultRowHeight="15"/>
  <cols>
    <col min="1" max="1" width="4.421875" style="9" customWidth="1"/>
    <col min="2" max="2" width="21.57421875" style="9" customWidth="1"/>
    <col min="3" max="3" width="7.421875" style="9" bestFit="1" customWidth="1"/>
    <col min="4" max="4" width="8.421875" style="9" bestFit="1" customWidth="1"/>
    <col min="5" max="6" width="7.421875" style="9" bestFit="1" customWidth="1"/>
    <col min="7" max="7" width="7.57421875" style="9" bestFit="1" customWidth="1"/>
    <col min="8" max="9" width="5.7109375" style="9" bestFit="1" customWidth="1"/>
    <col min="10" max="10" width="7.00390625" style="9" bestFit="1" customWidth="1"/>
    <col min="11" max="11" width="9.28125" style="9" bestFit="1" customWidth="1"/>
    <col min="12" max="12" width="8.28125" style="9" bestFit="1" customWidth="1"/>
    <col min="13" max="13" width="7.421875" style="9" bestFit="1" customWidth="1"/>
    <col min="14" max="14" width="8.421875" style="9" bestFit="1" customWidth="1"/>
    <col min="15" max="15" width="12.28125" style="63" customWidth="1"/>
    <col min="16" max="87" width="9.140625" style="63" customWidth="1"/>
    <col min="88" max="16384" width="9.140625" style="9" customWidth="1"/>
  </cols>
  <sheetData>
    <row r="1" spans="1:14" ht="15">
      <c r="A1" s="109" t="s">
        <v>178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ht="5.25" customHeight="1"/>
    <row r="3" spans="1:14" ht="15" customHeight="1">
      <c r="A3" s="110" t="s">
        <v>6</v>
      </c>
      <c r="B3" s="111" t="s">
        <v>33</v>
      </c>
      <c r="C3" s="106" t="s">
        <v>34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5">
      <c r="A4" s="110"/>
      <c r="B4" s="112"/>
      <c r="C4" s="3" t="s">
        <v>35</v>
      </c>
      <c r="D4" s="3" t="s">
        <v>36</v>
      </c>
      <c r="E4" s="3" t="s">
        <v>37</v>
      </c>
      <c r="F4" s="3" t="s">
        <v>38</v>
      </c>
      <c r="G4" s="3" t="s">
        <v>39</v>
      </c>
      <c r="H4" s="3" t="s">
        <v>40</v>
      </c>
      <c r="I4" s="3" t="s">
        <v>41</v>
      </c>
      <c r="J4" s="3" t="s">
        <v>42</v>
      </c>
      <c r="K4" s="3" t="s">
        <v>43</v>
      </c>
      <c r="L4" s="3" t="s">
        <v>44</v>
      </c>
      <c r="M4" s="3" t="s">
        <v>45</v>
      </c>
      <c r="N4" s="3" t="s">
        <v>46</v>
      </c>
    </row>
    <row r="5" spans="1:14" ht="15">
      <c r="A5" s="10">
        <v>1</v>
      </c>
      <c r="B5" s="11" t="s">
        <v>47</v>
      </c>
      <c r="C5" s="58">
        <v>27</v>
      </c>
      <c r="D5" s="58">
        <v>36</v>
      </c>
      <c r="E5" s="58">
        <v>36</v>
      </c>
      <c r="F5" s="58">
        <v>36</v>
      </c>
      <c r="G5" s="58">
        <v>27</v>
      </c>
      <c r="H5" s="58">
        <v>0</v>
      </c>
      <c r="I5" s="58">
        <v>0</v>
      </c>
      <c r="J5" s="58">
        <v>0</v>
      </c>
      <c r="K5" s="58">
        <v>0</v>
      </c>
      <c r="L5" s="12"/>
      <c r="M5" s="12"/>
      <c r="N5" s="12"/>
    </row>
    <row r="6" spans="1:14" s="63" customFormat="1" ht="15">
      <c r="A6" s="65">
        <v>2</v>
      </c>
      <c r="B6" s="59" t="s">
        <v>48</v>
      </c>
      <c r="C6" s="67">
        <v>72</v>
      </c>
      <c r="D6" s="67">
        <v>80</v>
      </c>
      <c r="E6" s="67">
        <v>80</v>
      </c>
      <c r="F6" s="67">
        <v>80</v>
      </c>
      <c r="G6" s="67">
        <v>60</v>
      </c>
      <c r="H6" s="67">
        <v>0</v>
      </c>
      <c r="I6" s="67">
        <v>0</v>
      </c>
      <c r="J6" s="67">
        <v>0</v>
      </c>
      <c r="K6" s="60">
        <f>ROUND((80/(0.33+0.78)*0.78),0)</f>
        <v>56</v>
      </c>
      <c r="L6" s="66"/>
      <c r="M6" s="66"/>
      <c r="N6" s="66"/>
    </row>
    <row r="7" spans="1:14" s="63" customFormat="1" ht="15">
      <c r="A7" s="65">
        <v>3</v>
      </c>
      <c r="B7" s="66" t="s">
        <v>72</v>
      </c>
      <c r="C7" s="67">
        <v>70</v>
      </c>
      <c r="D7" s="67">
        <v>72</v>
      </c>
      <c r="E7" s="67">
        <v>72</v>
      </c>
      <c r="F7" s="67">
        <v>72</v>
      </c>
      <c r="G7" s="67">
        <v>54</v>
      </c>
      <c r="H7" s="67">
        <v>0</v>
      </c>
      <c r="I7" s="67">
        <v>0</v>
      </c>
      <c r="J7" s="67">
        <v>0</v>
      </c>
      <c r="K7" s="67">
        <v>27</v>
      </c>
      <c r="L7" s="66"/>
      <c r="M7" s="66"/>
      <c r="N7" s="66"/>
    </row>
    <row r="8" spans="1:14" s="63" customFormat="1" ht="15">
      <c r="A8" s="65">
        <v>4</v>
      </c>
      <c r="B8" s="59" t="s">
        <v>49</v>
      </c>
      <c r="C8" s="67">
        <v>76</v>
      </c>
      <c r="D8" s="67">
        <v>60</v>
      </c>
      <c r="E8" s="67">
        <v>60</v>
      </c>
      <c r="F8" s="67">
        <v>88</v>
      </c>
      <c r="G8" s="67">
        <v>66</v>
      </c>
      <c r="H8" s="67">
        <v>0</v>
      </c>
      <c r="I8" s="67">
        <v>0</v>
      </c>
      <c r="J8" s="67">
        <v>0</v>
      </c>
      <c r="K8" s="60">
        <f>80-80</f>
        <v>0</v>
      </c>
      <c r="L8" s="66"/>
      <c r="M8" s="66"/>
      <c r="N8" s="66"/>
    </row>
    <row r="9" spans="1:14" s="63" customFormat="1" ht="15">
      <c r="A9" s="65">
        <v>5</v>
      </c>
      <c r="B9" s="66" t="s">
        <v>50</v>
      </c>
      <c r="C9" s="67">
        <v>70</v>
      </c>
      <c r="D9" s="67">
        <v>72</v>
      </c>
      <c r="E9" s="67">
        <v>54</v>
      </c>
      <c r="F9" s="67">
        <v>72</v>
      </c>
      <c r="G9" s="67">
        <v>54</v>
      </c>
      <c r="H9" s="67">
        <v>0</v>
      </c>
      <c r="I9" s="67">
        <v>0</v>
      </c>
      <c r="J9" s="67">
        <v>0</v>
      </c>
      <c r="K9" s="67">
        <v>0</v>
      </c>
      <c r="L9" s="66"/>
      <c r="M9" s="66"/>
      <c r="N9" s="66"/>
    </row>
    <row r="10" spans="1:14" s="63" customFormat="1" ht="15">
      <c r="A10" s="65">
        <v>6</v>
      </c>
      <c r="B10" s="66" t="s">
        <v>51</v>
      </c>
      <c r="C10" s="67">
        <v>18</v>
      </c>
      <c r="D10" s="67">
        <v>24</v>
      </c>
      <c r="E10" s="67">
        <v>24</v>
      </c>
      <c r="F10" s="67">
        <v>24</v>
      </c>
      <c r="G10" s="67">
        <v>18</v>
      </c>
      <c r="H10" s="67">
        <v>0</v>
      </c>
      <c r="I10" s="67">
        <v>0</v>
      </c>
      <c r="J10" s="67">
        <v>0</v>
      </c>
      <c r="K10" s="67">
        <v>0</v>
      </c>
      <c r="L10" s="66"/>
      <c r="M10" s="66"/>
      <c r="N10" s="66"/>
    </row>
    <row r="11" spans="1:14" s="63" customFormat="1" ht="15">
      <c r="A11" s="65">
        <v>7</v>
      </c>
      <c r="B11" s="66" t="s">
        <v>73</v>
      </c>
      <c r="C11" s="67">
        <v>70</v>
      </c>
      <c r="D11" s="67">
        <v>72</v>
      </c>
      <c r="E11" s="67">
        <v>54</v>
      </c>
      <c r="F11" s="67">
        <v>72</v>
      </c>
      <c r="G11" s="67">
        <v>54</v>
      </c>
      <c r="H11" s="67">
        <v>0</v>
      </c>
      <c r="I11" s="67">
        <v>0</v>
      </c>
      <c r="J11" s="67">
        <v>0</v>
      </c>
      <c r="K11" s="67">
        <v>72</v>
      </c>
      <c r="L11" s="66"/>
      <c r="M11" s="66"/>
      <c r="N11" s="66"/>
    </row>
    <row r="12" spans="1:14" s="63" customFormat="1" ht="15">
      <c r="A12" s="65">
        <v>8</v>
      </c>
      <c r="B12" s="66" t="s">
        <v>52</v>
      </c>
      <c r="C12" s="67">
        <v>70</v>
      </c>
      <c r="D12" s="67">
        <v>72</v>
      </c>
      <c r="E12" s="67">
        <v>72</v>
      </c>
      <c r="F12" s="67">
        <v>72</v>
      </c>
      <c r="G12" s="67">
        <v>54</v>
      </c>
      <c r="H12" s="67">
        <v>0</v>
      </c>
      <c r="I12" s="67">
        <v>0</v>
      </c>
      <c r="J12" s="67">
        <v>0</v>
      </c>
      <c r="K12" s="67">
        <v>72</v>
      </c>
      <c r="L12" s="66"/>
      <c r="M12" s="66"/>
      <c r="N12" s="66"/>
    </row>
    <row r="13" spans="1:14" s="63" customFormat="1" ht="15">
      <c r="A13" s="65">
        <v>9</v>
      </c>
      <c r="B13" s="66" t="s">
        <v>53</v>
      </c>
      <c r="C13" s="67">
        <v>70</v>
      </c>
      <c r="D13" s="67">
        <v>72</v>
      </c>
      <c r="E13" s="67">
        <v>54</v>
      </c>
      <c r="F13" s="67">
        <v>54</v>
      </c>
      <c r="G13" s="67">
        <v>54</v>
      </c>
      <c r="H13" s="67">
        <v>0</v>
      </c>
      <c r="I13" s="67">
        <v>0</v>
      </c>
      <c r="J13" s="67">
        <v>0</v>
      </c>
      <c r="K13" s="67">
        <v>72</v>
      </c>
      <c r="L13" s="66"/>
      <c r="M13" s="66"/>
      <c r="N13" s="66"/>
    </row>
    <row r="14" spans="1:14" s="63" customFormat="1" ht="15">
      <c r="A14" s="65">
        <v>10</v>
      </c>
      <c r="B14" s="66" t="s">
        <v>54</v>
      </c>
      <c r="C14" s="67">
        <v>70</v>
      </c>
      <c r="D14" s="67">
        <v>54</v>
      </c>
      <c r="E14" s="67">
        <v>72</v>
      </c>
      <c r="F14" s="67">
        <v>72</v>
      </c>
      <c r="G14" s="67">
        <v>18</v>
      </c>
      <c r="H14" s="67">
        <v>0</v>
      </c>
      <c r="I14" s="67">
        <v>0</v>
      </c>
      <c r="J14" s="67">
        <v>0</v>
      </c>
      <c r="K14" s="67">
        <v>72</v>
      </c>
      <c r="L14" s="66"/>
      <c r="M14" s="66"/>
      <c r="N14" s="66"/>
    </row>
    <row r="15" spans="1:14" s="63" customFormat="1" ht="15">
      <c r="A15" s="65">
        <v>11</v>
      </c>
      <c r="B15" s="66" t="s">
        <v>55</v>
      </c>
      <c r="C15" s="67">
        <v>70</v>
      </c>
      <c r="D15" s="67">
        <v>72</v>
      </c>
      <c r="E15" s="67">
        <v>72</v>
      </c>
      <c r="F15" s="67">
        <v>80</v>
      </c>
      <c r="G15" s="67">
        <v>60</v>
      </c>
      <c r="H15" s="67">
        <v>0</v>
      </c>
      <c r="I15" s="67">
        <v>0</v>
      </c>
      <c r="J15" s="67">
        <v>0</v>
      </c>
      <c r="K15" s="67">
        <v>80</v>
      </c>
      <c r="L15" s="66"/>
      <c r="M15" s="66"/>
      <c r="N15" s="66"/>
    </row>
    <row r="16" spans="1:14" s="63" customFormat="1" ht="15">
      <c r="A16" s="65">
        <v>12</v>
      </c>
      <c r="B16" s="66" t="s">
        <v>56</v>
      </c>
      <c r="C16" s="67">
        <v>14</v>
      </c>
      <c r="D16" s="67">
        <v>16</v>
      </c>
      <c r="E16" s="67">
        <v>16</v>
      </c>
      <c r="F16" s="67">
        <v>16</v>
      </c>
      <c r="G16" s="67">
        <v>12</v>
      </c>
      <c r="H16" s="67">
        <v>0</v>
      </c>
      <c r="I16" s="67">
        <v>0</v>
      </c>
      <c r="J16" s="67">
        <v>0</v>
      </c>
      <c r="K16" s="67">
        <v>8</v>
      </c>
      <c r="L16" s="66"/>
      <c r="M16" s="66"/>
      <c r="N16" s="66"/>
    </row>
    <row r="17" spans="1:14" s="63" customFormat="1" ht="15">
      <c r="A17" s="65">
        <v>13</v>
      </c>
      <c r="B17" s="59" t="s">
        <v>57</v>
      </c>
      <c r="C17" s="67">
        <v>70</v>
      </c>
      <c r="D17" s="67">
        <v>72</v>
      </c>
      <c r="E17" s="67">
        <v>72</v>
      </c>
      <c r="F17" s="67">
        <v>72</v>
      </c>
      <c r="G17" s="67">
        <v>54</v>
      </c>
      <c r="H17" s="67">
        <v>0</v>
      </c>
      <c r="I17" s="67">
        <v>0</v>
      </c>
      <c r="J17" s="67">
        <v>0</v>
      </c>
      <c r="K17" s="60">
        <f>ROUND((80/(0.33+0.78)*0.78),0)</f>
        <v>56</v>
      </c>
      <c r="L17" s="66"/>
      <c r="M17" s="66"/>
      <c r="N17" s="66"/>
    </row>
    <row r="18" spans="1:14" s="63" customFormat="1" ht="15">
      <c r="A18" s="65">
        <v>14</v>
      </c>
      <c r="B18" s="66" t="s">
        <v>68</v>
      </c>
      <c r="C18" s="67">
        <v>28</v>
      </c>
      <c r="D18" s="67">
        <v>28</v>
      </c>
      <c r="E18" s="67">
        <v>14</v>
      </c>
      <c r="F18" s="67">
        <v>28</v>
      </c>
      <c r="G18" s="67">
        <v>21</v>
      </c>
      <c r="H18" s="67">
        <v>0</v>
      </c>
      <c r="I18" s="67">
        <v>0</v>
      </c>
      <c r="J18" s="67">
        <v>0</v>
      </c>
      <c r="K18" s="67">
        <v>0</v>
      </c>
      <c r="L18" s="66"/>
      <c r="M18" s="66"/>
      <c r="N18" s="66"/>
    </row>
    <row r="19" spans="1:14" s="63" customFormat="1" ht="15">
      <c r="A19" s="65">
        <v>15</v>
      </c>
      <c r="B19" s="66" t="s">
        <v>69</v>
      </c>
      <c r="C19" s="67">
        <v>48</v>
      </c>
      <c r="D19" s="67">
        <v>48</v>
      </c>
      <c r="E19" s="67">
        <v>48</v>
      </c>
      <c r="F19" s="67">
        <v>48</v>
      </c>
      <c r="G19" s="67">
        <v>12</v>
      </c>
      <c r="H19" s="67">
        <v>0</v>
      </c>
      <c r="I19" s="67">
        <v>0</v>
      </c>
      <c r="J19" s="67">
        <v>0</v>
      </c>
      <c r="K19" s="67">
        <v>72</v>
      </c>
      <c r="L19" s="66"/>
      <c r="M19" s="66"/>
      <c r="N19" s="66"/>
    </row>
    <row r="20" spans="1:14" s="63" customFormat="1" ht="15">
      <c r="A20" s="65">
        <v>16</v>
      </c>
      <c r="B20" s="66" t="s">
        <v>58</v>
      </c>
      <c r="C20" s="67">
        <v>70</v>
      </c>
      <c r="D20" s="67">
        <v>72</v>
      </c>
      <c r="E20" s="67">
        <v>72</v>
      </c>
      <c r="F20" s="67">
        <v>72</v>
      </c>
      <c r="G20" s="67">
        <v>54</v>
      </c>
      <c r="H20" s="67">
        <v>0</v>
      </c>
      <c r="I20" s="67">
        <v>0</v>
      </c>
      <c r="J20" s="67">
        <v>0</v>
      </c>
      <c r="K20" s="67">
        <v>72</v>
      </c>
      <c r="L20" s="66"/>
      <c r="M20" s="66"/>
      <c r="N20" s="66"/>
    </row>
    <row r="21" spans="1:14" s="63" customFormat="1" ht="15">
      <c r="A21" s="65">
        <v>17</v>
      </c>
      <c r="B21" s="66" t="s">
        <v>75</v>
      </c>
      <c r="C21" s="67">
        <v>12</v>
      </c>
      <c r="D21" s="67">
        <v>12</v>
      </c>
      <c r="E21" s="67">
        <v>12</v>
      </c>
      <c r="F21" s="67">
        <v>12</v>
      </c>
      <c r="G21" s="67">
        <v>9</v>
      </c>
      <c r="H21" s="67">
        <v>0</v>
      </c>
      <c r="I21" s="67">
        <v>0</v>
      </c>
      <c r="J21" s="67">
        <v>0</v>
      </c>
      <c r="K21" s="67">
        <v>0</v>
      </c>
      <c r="L21" s="66"/>
      <c r="M21" s="66"/>
      <c r="N21" s="66"/>
    </row>
    <row r="22" spans="1:14" s="63" customFormat="1" ht="15">
      <c r="A22" s="65">
        <v>18</v>
      </c>
      <c r="B22" s="66" t="s">
        <v>76</v>
      </c>
      <c r="C22" s="67">
        <v>12</v>
      </c>
      <c r="D22" s="67">
        <v>12</v>
      </c>
      <c r="E22" s="67">
        <v>12</v>
      </c>
      <c r="F22" s="67">
        <v>12</v>
      </c>
      <c r="G22" s="67">
        <v>9</v>
      </c>
      <c r="H22" s="67">
        <v>0</v>
      </c>
      <c r="I22" s="67">
        <v>0</v>
      </c>
      <c r="J22" s="67">
        <v>0</v>
      </c>
      <c r="K22" s="67">
        <v>0</v>
      </c>
      <c r="L22" s="66"/>
      <c r="M22" s="66"/>
      <c r="N22" s="66"/>
    </row>
    <row r="23" spans="1:14" s="64" customFormat="1" ht="15">
      <c r="A23" s="68">
        <v>19</v>
      </c>
      <c r="B23" s="69" t="s">
        <v>74</v>
      </c>
      <c r="C23" s="70">
        <v>18</v>
      </c>
      <c r="D23" s="70">
        <v>36</v>
      </c>
      <c r="E23" s="70">
        <v>72</v>
      </c>
      <c r="F23" s="70">
        <v>72</v>
      </c>
      <c r="G23" s="70">
        <v>54</v>
      </c>
      <c r="H23" s="70">
        <v>0</v>
      </c>
      <c r="I23" s="67">
        <v>0</v>
      </c>
      <c r="J23" s="67">
        <v>0</v>
      </c>
      <c r="K23" s="67">
        <v>0</v>
      </c>
      <c r="L23" s="71"/>
      <c r="M23" s="71"/>
      <c r="N23" s="71"/>
    </row>
    <row r="24" spans="1:14" s="64" customFormat="1" ht="15">
      <c r="A24" s="68">
        <v>20</v>
      </c>
      <c r="B24" s="61" t="s">
        <v>185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0">
        <f>72-72</f>
        <v>0</v>
      </c>
      <c r="L24" s="71"/>
      <c r="M24" s="71"/>
      <c r="N24" s="71"/>
    </row>
    <row r="25" spans="1:87" s="50" customFormat="1" ht="15">
      <c r="A25" s="52">
        <v>21</v>
      </c>
      <c r="B25" s="53" t="s">
        <v>186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72</v>
      </c>
      <c r="L25" s="49"/>
      <c r="M25" s="49"/>
      <c r="N25" s="49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</row>
    <row r="26" spans="1:87" s="50" customFormat="1" ht="15">
      <c r="A26" s="52">
        <v>22</v>
      </c>
      <c r="B26" s="53" t="s">
        <v>187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72</v>
      </c>
      <c r="L26" s="49"/>
      <c r="M26" s="49"/>
      <c r="N26" s="49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</row>
    <row r="27" spans="1:87" s="50" customFormat="1" ht="15">
      <c r="A27" s="52">
        <v>23</v>
      </c>
      <c r="B27" s="53" t="s">
        <v>188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49"/>
      <c r="M27" s="49"/>
      <c r="N27" s="49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</row>
    <row r="28" spans="1:87" s="50" customFormat="1" ht="15">
      <c r="A28" s="52">
        <v>24</v>
      </c>
      <c r="B28" s="53" t="s">
        <v>189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49"/>
      <c r="M28" s="49"/>
      <c r="N28" s="49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</row>
    <row r="29" spans="1:14" ht="15">
      <c r="A29" s="19"/>
      <c r="B29" s="19" t="s">
        <v>59</v>
      </c>
      <c r="C29" s="20">
        <f aca="true" t="shared" si="0" ref="C29:K29">SUM(C5:C28)</f>
        <v>955</v>
      </c>
      <c r="D29" s="20">
        <f t="shared" si="0"/>
        <v>982</v>
      </c>
      <c r="E29" s="20">
        <f t="shared" si="0"/>
        <v>968</v>
      </c>
      <c r="F29" s="20">
        <f t="shared" si="0"/>
        <v>1054</v>
      </c>
      <c r="G29" s="20">
        <f t="shared" si="0"/>
        <v>744</v>
      </c>
      <c r="H29" s="20">
        <f t="shared" si="0"/>
        <v>0</v>
      </c>
      <c r="I29" s="20">
        <f t="shared" si="0"/>
        <v>0</v>
      </c>
      <c r="J29" s="20">
        <f t="shared" si="0"/>
        <v>0</v>
      </c>
      <c r="K29" s="20">
        <f t="shared" si="0"/>
        <v>803</v>
      </c>
      <c r="L29" s="20">
        <f>SUM(L5:L23)</f>
        <v>0</v>
      </c>
      <c r="M29" s="20">
        <f>SUM(M5:M23)</f>
        <v>0</v>
      </c>
      <c r="N29" s="20">
        <f>SUM(N5:N23)</f>
        <v>0</v>
      </c>
    </row>
    <row r="30" ht="5.25" customHeight="1"/>
    <row r="31" spans="1:14" ht="15" customHeight="1">
      <c r="A31" s="104"/>
      <c r="B31" s="113"/>
      <c r="C31" s="106" t="s">
        <v>60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</row>
    <row r="32" spans="1:14" ht="15">
      <c r="A32" s="104"/>
      <c r="B32" s="113"/>
      <c r="C32" s="3" t="s">
        <v>35</v>
      </c>
      <c r="D32" s="3" t="s">
        <v>36</v>
      </c>
      <c r="E32" s="3" t="s">
        <v>37</v>
      </c>
      <c r="F32" s="3" t="s">
        <v>38</v>
      </c>
      <c r="G32" s="3" t="s">
        <v>39</v>
      </c>
      <c r="H32" s="3" t="s">
        <v>40</v>
      </c>
      <c r="I32" s="3" t="s">
        <v>41</v>
      </c>
      <c r="J32" s="3" t="s">
        <v>42</v>
      </c>
      <c r="K32" s="3" t="s">
        <v>43</v>
      </c>
      <c r="L32" s="3" t="s">
        <v>44</v>
      </c>
      <c r="M32" s="3" t="s">
        <v>45</v>
      </c>
      <c r="N32" s="3" t="s">
        <v>46</v>
      </c>
    </row>
    <row r="33" spans="1:14" ht="15">
      <c r="A33" s="14"/>
      <c r="B33" s="15"/>
      <c r="C33" s="12">
        <v>560</v>
      </c>
      <c r="D33" s="12">
        <v>560</v>
      </c>
      <c r="E33" s="12">
        <v>560</v>
      </c>
      <c r="F33" s="12">
        <v>560</v>
      </c>
      <c r="G33" s="12">
        <v>560</v>
      </c>
      <c r="H33" s="12">
        <v>560</v>
      </c>
      <c r="I33" s="12">
        <v>0</v>
      </c>
      <c r="J33" s="12">
        <v>0</v>
      </c>
      <c r="K33" s="12">
        <v>500</v>
      </c>
      <c r="L33" s="12"/>
      <c r="M33" s="12"/>
      <c r="N33" s="12"/>
    </row>
    <row r="34" ht="15">
      <c r="B34" s="6" t="s">
        <v>62</v>
      </c>
    </row>
    <row r="35" spans="1:14" ht="15">
      <c r="A35" s="104"/>
      <c r="B35" s="105" t="s">
        <v>179</v>
      </c>
      <c r="C35" s="106" t="s">
        <v>61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</row>
    <row r="36" spans="1:14" ht="15">
      <c r="A36" s="104"/>
      <c r="B36" s="105"/>
      <c r="C36" s="3" t="s">
        <v>35</v>
      </c>
      <c r="D36" s="3" t="s">
        <v>36</v>
      </c>
      <c r="E36" s="3" t="s">
        <v>37</v>
      </c>
      <c r="F36" s="4" t="s">
        <v>38</v>
      </c>
      <c r="G36" s="4" t="s">
        <v>39</v>
      </c>
      <c r="H36" s="4" t="s">
        <v>40</v>
      </c>
      <c r="I36" s="3" t="s">
        <v>41</v>
      </c>
      <c r="J36" s="3" t="s">
        <v>42</v>
      </c>
      <c r="K36" s="3" t="s">
        <v>43</v>
      </c>
      <c r="L36" s="4" t="s">
        <v>44</v>
      </c>
      <c r="M36" s="4" t="s">
        <v>45</v>
      </c>
      <c r="N36" s="4" t="s">
        <v>46</v>
      </c>
    </row>
    <row r="37" spans="1:14" ht="15">
      <c r="A37" s="14"/>
      <c r="B37" s="21">
        <f>SUM(C37:N37)</f>
        <v>3035180</v>
      </c>
      <c r="C37" s="12">
        <f>C29*C33</f>
        <v>534800</v>
      </c>
      <c r="D37" s="12">
        <f aca="true" t="shared" si="1" ref="D37:N37">D29*D33</f>
        <v>549920</v>
      </c>
      <c r="E37" s="12">
        <f t="shared" si="1"/>
        <v>542080</v>
      </c>
      <c r="F37" s="13">
        <f>F29*F33</f>
        <v>590240</v>
      </c>
      <c r="G37" s="13">
        <f t="shared" si="1"/>
        <v>416640</v>
      </c>
      <c r="H37" s="13">
        <f t="shared" si="1"/>
        <v>0</v>
      </c>
      <c r="I37" s="12">
        <f>I29*I33</f>
        <v>0</v>
      </c>
      <c r="J37" s="12">
        <f t="shared" si="1"/>
        <v>0</v>
      </c>
      <c r="K37" s="12">
        <f t="shared" si="1"/>
        <v>401500</v>
      </c>
      <c r="L37" s="13">
        <f t="shared" si="1"/>
        <v>0</v>
      </c>
      <c r="M37" s="13">
        <f t="shared" si="1"/>
        <v>0</v>
      </c>
      <c r="N37" s="13">
        <f t="shared" si="1"/>
        <v>0</v>
      </c>
    </row>
    <row r="38" spans="2:14" ht="15">
      <c r="B38" s="5" t="s">
        <v>1</v>
      </c>
      <c r="C38" s="107">
        <f>100*(C37+D37+E37)/B39</f>
        <v>31.965542921031275</v>
      </c>
      <c r="D38" s="107"/>
      <c r="E38" s="107"/>
      <c r="F38" s="108">
        <f>100*(C37+D37+E37+F37+G37+H37)/B39</f>
        <v>51.75006828144926</v>
      </c>
      <c r="G38" s="108"/>
      <c r="H38" s="108"/>
      <c r="I38" s="107">
        <f>100*B37/B39</f>
        <v>59.63927745454617</v>
      </c>
      <c r="J38" s="107"/>
      <c r="K38" s="107"/>
      <c r="L38" s="108">
        <f>100*B37/B39</f>
        <v>59.63927745454617</v>
      </c>
      <c r="M38" s="108"/>
      <c r="N38" s="108"/>
    </row>
    <row r="39" spans="2:4" ht="15">
      <c r="B39" s="22">
        <f>'РДТ на 01.10.19'!F17</f>
        <v>5089230</v>
      </c>
      <c r="C39" s="23" t="s">
        <v>77</v>
      </c>
      <c r="D39" s="24"/>
    </row>
    <row r="41" spans="2:8" ht="25.5" customHeight="1">
      <c r="B41" s="26"/>
      <c r="C41" s="27" t="s">
        <v>78</v>
      </c>
      <c r="D41" s="27"/>
      <c r="E41" s="27"/>
      <c r="F41" s="27"/>
      <c r="G41" s="27"/>
      <c r="H41" s="27"/>
    </row>
  </sheetData>
  <sheetProtection/>
  <mergeCells count="14">
    <mergeCell ref="A1:N1"/>
    <mergeCell ref="A3:A4"/>
    <mergeCell ref="B3:B4"/>
    <mergeCell ref="C3:N3"/>
    <mergeCell ref="A31:A32"/>
    <mergeCell ref="B31:B32"/>
    <mergeCell ref="C31:N31"/>
    <mergeCell ref="A35:A36"/>
    <mergeCell ref="B35:B36"/>
    <mergeCell ref="C35:N35"/>
    <mergeCell ref="C38:E38"/>
    <mergeCell ref="F38:H38"/>
    <mergeCell ref="I38:K38"/>
    <mergeCell ref="L38:N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6"/>
  <sheetViews>
    <sheetView zoomScale="80" zoomScaleNormal="80" zoomScalePageLayoutView="0" workbookViewId="0" topLeftCell="A1">
      <pane xSplit="1" ySplit="3" topLeftCell="B31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E56" sqref="E56"/>
    </sheetView>
  </sheetViews>
  <sheetFormatPr defaultColWidth="9.140625" defaultRowHeight="15"/>
  <cols>
    <col min="1" max="1" width="7.00390625" style="0" customWidth="1"/>
    <col min="2" max="2" width="74.57421875" style="0" customWidth="1"/>
    <col min="3" max="3" width="126.00390625" style="0" customWidth="1"/>
    <col min="4" max="4" width="13.57421875" style="0" customWidth="1"/>
    <col min="5" max="5" width="10.7109375" style="0" bestFit="1" customWidth="1"/>
  </cols>
  <sheetData>
    <row r="2" spans="1:5" s="1" customFormat="1" ht="15.75">
      <c r="A2" s="114" t="s">
        <v>180</v>
      </c>
      <c r="B2" s="115"/>
      <c r="C2" s="115"/>
      <c r="D2" s="115"/>
      <c r="E2" s="115"/>
    </row>
    <row r="3" spans="1:5" s="1" customFormat="1" ht="31.5">
      <c r="A3" s="7" t="s">
        <v>6</v>
      </c>
      <c r="B3" s="25" t="s">
        <v>63</v>
      </c>
      <c r="C3" s="25" t="s">
        <v>64</v>
      </c>
      <c r="D3" s="51" t="s">
        <v>65</v>
      </c>
      <c r="E3" s="2" t="s">
        <v>66</v>
      </c>
    </row>
    <row r="4" spans="1:5" s="1" customFormat="1" ht="15.75">
      <c r="A4" s="8">
        <v>1</v>
      </c>
      <c r="B4" s="46" t="s">
        <v>79</v>
      </c>
      <c r="C4" s="54" t="s">
        <v>156</v>
      </c>
      <c r="D4" s="55">
        <v>5</v>
      </c>
      <c r="E4" s="55">
        <v>3</v>
      </c>
    </row>
    <row r="5" spans="1:5" s="1" customFormat="1" ht="31.5">
      <c r="A5" s="8">
        <v>2</v>
      </c>
      <c r="B5" s="46" t="s">
        <v>82</v>
      </c>
      <c r="C5" s="47" t="s">
        <v>157</v>
      </c>
      <c r="D5" s="56">
        <v>12</v>
      </c>
      <c r="E5" s="56">
        <v>12</v>
      </c>
    </row>
    <row r="6" spans="1:5" s="1" customFormat="1" ht="31.5">
      <c r="A6" s="8">
        <v>3</v>
      </c>
      <c r="B6" s="46" t="s">
        <v>158</v>
      </c>
      <c r="C6" s="54" t="s">
        <v>159</v>
      </c>
      <c r="D6" s="55">
        <v>13</v>
      </c>
      <c r="E6" s="55">
        <v>13</v>
      </c>
    </row>
    <row r="7" spans="1:5" s="1" customFormat="1" ht="31.5">
      <c r="A7" s="8">
        <v>4</v>
      </c>
      <c r="B7" s="46" t="s">
        <v>97</v>
      </c>
      <c r="C7" s="54" t="s">
        <v>159</v>
      </c>
      <c r="D7" s="55">
        <v>2</v>
      </c>
      <c r="E7" s="55">
        <v>2</v>
      </c>
    </row>
    <row r="8" spans="1:5" s="1" customFormat="1" ht="15.75">
      <c r="A8" s="8">
        <v>5</v>
      </c>
      <c r="B8" s="46" t="s">
        <v>84</v>
      </c>
      <c r="C8" s="54" t="s">
        <v>160</v>
      </c>
      <c r="D8" s="55">
        <v>6</v>
      </c>
      <c r="E8" s="55">
        <v>5</v>
      </c>
    </row>
    <row r="9" spans="1:5" s="1" customFormat="1" ht="31.5">
      <c r="A9" s="8">
        <v>6</v>
      </c>
      <c r="B9" s="46" t="s">
        <v>71</v>
      </c>
      <c r="C9" s="47" t="s">
        <v>161</v>
      </c>
      <c r="D9" s="56">
        <v>11</v>
      </c>
      <c r="E9" s="56">
        <v>10</v>
      </c>
    </row>
    <row r="10" spans="1:5" s="1" customFormat="1" ht="31.5">
      <c r="A10" s="8">
        <v>7</v>
      </c>
      <c r="B10" s="46" t="s">
        <v>162</v>
      </c>
      <c r="C10" s="54" t="s">
        <v>163</v>
      </c>
      <c r="D10" s="55">
        <v>2</v>
      </c>
      <c r="E10" s="55">
        <v>2</v>
      </c>
    </row>
    <row r="11" spans="1:5" s="1" customFormat="1" ht="31.5">
      <c r="A11" s="8">
        <v>8</v>
      </c>
      <c r="B11" s="46" t="s">
        <v>91</v>
      </c>
      <c r="C11" s="47" t="s">
        <v>164</v>
      </c>
      <c r="D11" s="56">
        <v>10</v>
      </c>
      <c r="E11" s="56">
        <v>10</v>
      </c>
    </row>
    <row r="12" spans="1:5" s="1" customFormat="1" ht="31.5">
      <c r="A12" s="8">
        <v>9</v>
      </c>
      <c r="B12" s="46" t="s">
        <v>92</v>
      </c>
      <c r="C12" s="47" t="s">
        <v>165</v>
      </c>
      <c r="D12" s="56">
        <v>5</v>
      </c>
      <c r="E12" s="56">
        <v>5</v>
      </c>
    </row>
    <row r="13" spans="1:5" s="1" customFormat="1" ht="47.25">
      <c r="A13" s="8">
        <v>10</v>
      </c>
      <c r="B13" s="46" t="s">
        <v>94</v>
      </c>
      <c r="C13" s="47" t="s">
        <v>166</v>
      </c>
      <c r="D13" s="56">
        <v>3</v>
      </c>
      <c r="E13" s="56">
        <v>3</v>
      </c>
    </row>
    <row r="14" spans="1:5" s="1" customFormat="1" ht="15.75">
      <c r="A14" s="8">
        <v>11</v>
      </c>
      <c r="B14" s="46" t="s">
        <v>98</v>
      </c>
      <c r="C14" s="48" t="s">
        <v>167</v>
      </c>
      <c r="D14" s="55">
        <v>6</v>
      </c>
      <c r="E14" s="55">
        <v>0</v>
      </c>
    </row>
    <row r="15" spans="1:5" s="28" customFormat="1" ht="31.5">
      <c r="A15" s="8">
        <v>12</v>
      </c>
      <c r="B15" s="46" t="s">
        <v>116</v>
      </c>
      <c r="C15" s="47" t="s">
        <v>168</v>
      </c>
      <c r="D15" s="56">
        <v>24</v>
      </c>
      <c r="E15" s="56">
        <v>9</v>
      </c>
    </row>
    <row r="16" spans="1:5" s="28" customFormat="1" ht="31.5">
      <c r="A16" s="8">
        <v>13</v>
      </c>
      <c r="B16" s="46" t="s">
        <v>117</v>
      </c>
      <c r="C16" s="47" t="s">
        <v>155</v>
      </c>
      <c r="D16" s="56">
        <v>4</v>
      </c>
      <c r="E16" s="56">
        <v>1</v>
      </c>
    </row>
    <row r="17" spans="1:5" s="28" customFormat="1" ht="15.75">
      <c r="A17" s="8">
        <v>14</v>
      </c>
      <c r="B17" s="46" t="s">
        <v>170</v>
      </c>
      <c r="C17" s="48" t="s">
        <v>101</v>
      </c>
      <c r="D17" s="55">
        <v>6</v>
      </c>
      <c r="E17" s="55">
        <v>6</v>
      </c>
    </row>
    <row r="18" spans="1:6" s="1" customFormat="1" ht="47.25">
      <c r="A18" s="16">
        <v>15</v>
      </c>
      <c r="B18" s="46" t="s">
        <v>169</v>
      </c>
      <c r="C18" s="46" t="s">
        <v>145</v>
      </c>
      <c r="D18" s="55">
        <v>9</v>
      </c>
      <c r="E18" s="55">
        <v>3</v>
      </c>
      <c r="F18" s="17"/>
    </row>
    <row r="19" spans="1:6" s="1" customFormat="1" ht="15.75">
      <c r="A19" s="16">
        <v>16</v>
      </c>
      <c r="B19" s="46" t="s">
        <v>120</v>
      </c>
      <c r="C19" s="46" t="s">
        <v>146</v>
      </c>
      <c r="D19" s="55">
        <v>5</v>
      </c>
      <c r="E19" s="55">
        <v>0</v>
      </c>
      <c r="F19" s="17"/>
    </row>
    <row r="20" spans="1:6" s="1" customFormat="1" ht="31.5">
      <c r="A20" s="16">
        <v>17</v>
      </c>
      <c r="B20" s="46" t="s">
        <v>121</v>
      </c>
      <c r="C20" s="46" t="s">
        <v>147</v>
      </c>
      <c r="D20" s="55">
        <v>40</v>
      </c>
      <c r="E20" s="55">
        <v>22</v>
      </c>
      <c r="F20" s="17"/>
    </row>
    <row r="21" spans="1:6" s="1" customFormat="1" ht="31.5">
      <c r="A21" s="16">
        <v>18</v>
      </c>
      <c r="B21" s="46" t="s">
        <v>122</v>
      </c>
      <c r="C21" s="46" t="s">
        <v>148</v>
      </c>
      <c r="D21" s="55">
        <v>2</v>
      </c>
      <c r="E21" s="55">
        <v>1</v>
      </c>
      <c r="F21" s="17"/>
    </row>
    <row r="22" spans="1:6" s="1" customFormat="1" ht="15.75">
      <c r="A22" s="16">
        <v>19</v>
      </c>
      <c r="B22" s="46" t="s">
        <v>123</v>
      </c>
      <c r="C22" s="46" t="s">
        <v>109</v>
      </c>
      <c r="D22" s="55">
        <v>2</v>
      </c>
      <c r="E22" s="55">
        <v>0</v>
      </c>
      <c r="F22" s="17"/>
    </row>
    <row r="23" spans="1:6" s="1" customFormat="1" ht="15.75">
      <c r="A23" s="16">
        <v>20</v>
      </c>
      <c r="B23" s="46" t="s">
        <v>124</v>
      </c>
      <c r="C23" s="46" t="s">
        <v>149</v>
      </c>
      <c r="D23" s="55">
        <v>4</v>
      </c>
      <c r="E23" s="55">
        <v>4</v>
      </c>
      <c r="F23" s="17"/>
    </row>
    <row r="24" spans="1:6" s="1" customFormat="1" ht="15.75">
      <c r="A24" s="16">
        <v>21</v>
      </c>
      <c r="B24" s="46" t="s">
        <v>125</v>
      </c>
      <c r="C24" s="46" t="s">
        <v>150</v>
      </c>
      <c r="D24" s="55">
        <v>14</v>
      </c>
      <c r="E24" s="55">
        <v>12</v>
      </c>
      <c r="F24" s="17"/>
    </row>
    <row r="25" spans="1:6" s="1" customFormat="1" ht="31.5">
      <c r="A25" s="16">
        <v>22</v>
      </c>
      <c r="B25" s="46" t="s">
        <v>115</v>
      </c>
      <c r="C25" s="46" t="s">
        <v>139</v>
      </c>
      <c r="D25" s="55">
        <v>9</v>
      </c>
      <c r="E25" s="55">
        <v>8</v>
      </c>
      <c r="F25" s="17"/>
    </row>
    <row r="26" spans="1:6" s="1" customFormat="1" ht="31.5">
      <c r="A26" s="16">
        <v>23</v>
      </c>
      <c r="B26" s="46" t="s">
        <v>126</v>
      </c>
      <c r="C26" s="46" t="s">
        <v>140</v>
      </c>
      <c r="D26" s="55">
        <v>6</v>
      </c>
      <c r="E26" s="55">
        <v>4</v>
      </c>
      <c r="F26" s="17"/>
    </row>
    <row r="27" spans="1:6" s="1" customFormat="1" ht="31.5">
      <c r="A27" s="16">
        <v>24</v>
      </c>
      <c r="B27" s="46" t="s">
        <v>127</v>
      </c>
      <c r="C27" s="46" t="s">
        <v>102</v>
      </c>
      <c r="D27" s="55">
        <v>5</v>
      </c>
      <c r="E27" s="55">
        <v>5</v>
      </c>
      <c r="F27" s="17"/>
    </row>
    <row r="28" spans="1:6" s="1" customFormat="1" ht="15.75">
      <c r="A28" s="16">
        <v>25</v>
      </c>
      <c r="B28" s="46" t="s">
        <v>128</v>
      </c>
      <c r="C28" s="46" t="s">
        <v>151</v>
      </c>
      <c r="D28" s="55">
        <v>4</v>
      </c>
      <c r="E28" s="55">
        <v>4</v>
      </c>
      <c r="F28" s="17"/>
    </row>
    <row r="29" spans="1:6" s="1" customFormat="1" ht="15.75">
      <c r="A29" s="16">
        <v>26</v>
      </c>
      <c r="B29" s="46" t="s">
        <v>129</v>
      </c>
      <c r="C29" s="46" t="s">
        <v>152</v>
      </c>
      <c r="D29" s="55">
        <v>10</v>
      </c>
      <c r="E29" s="55">
        <v>9</v>
      </c>
      <c r="F29" s="17"/>
    </row>
    <row r="30" spans="1:6" s="1" customFormat="1" ht="15.75">
      <c r="A30" s="16">
        <v>27</v>
      </c>
      <c r="B30" s="46" t="s">
        <v>130</v>
      </c>
      <c r="C30" s="46" t="s">
        <v>111</v>
      </c>
      <c r="D30" s="55">
        <v>4</v>
      </c>
      <c r="E30" s="55">
        <v>4</v>
      </c>
      <c r="F30" s="17"/>
    </row>
    <row r="31" spans="1:6" s="1" customFormat="1" ht="31.5">
      <c r="A31" s="16">
        <v>28</v>
      </c>
      <c r="B31" s="46" t="s">
        <v>131</v>
      </c>
      <c r="C31" s="46" t="s">
        <v>103</v>
      </c>
      <c r="D31" s="55">
        <v>16</v>
      </c>
      <c r="E31" s="55">
        <v>16</v>
      </c>
      <c r="F31" s="17"/>
    </row>
    <row r="32" spans="1:6" s="1" customFormat="1" ht="15.75">
      <c r="A32" s="16">
        <v>29</v>
      </c>
      <c r="B32" s="46" t="s">
        <v>132</v>
      </c>
      <c r="C32" s="46" t="s">
        <v>104</v>
      </c>
      <c r="D32" s="55">
        <v>2</v>
      </c>
      <c r="E32" s="55">
        <v>2</v>
      </c>
      <c r="F32" s="17"/>
    </row>
    <row r="33" spans="1:6" s="1" customFormat="1" ht="31.5">
      <c r="A33" s="16">
        <v>30</v>
      </c>
      <c r="B33" s="46" t="s">
        <v>133</v>
      </c>
      <c r="C33" s="46" t="s">
        <v>153</v>
      </c>
      <c r="D33" s="55">
        <v>13</v>
      </c>
      <c r="E33" s="55">
        <v>4</v>
      </c>
      <c r="F33" s="17"/>
    </row>
    <row r="34" spans="1:6" s="1" customFormat="1" ht="31.5">
      <c r="A34" s="16">
        <v>31</v>
      </c>
      <c r="B34" s="46" t="s">
        <v>134</v>
      </c>
      <c r="C34" s="46" t="s">
        <v>154</v>
      </c>
      <c r="D34" s="55">
        <v>6</v>
      </c>
      <c r="E34" s="55">
        <v>3</v>
      </c>
      <c r="F34" s="17"/>
    </row>
    <row r="35" spans="1:6" s="1" customFormat="1" ht="31.5">
      <c r="A35" s="16">
        <v>32</v>
      </c>
      <c r="B35" s="46" t="s">
        <v>135</v>
      </c>
      <c r="C35" s="46" t="s">
        <v>105</v>
      </c>
      <c r="D35" s="55">
        <v>1</v>
      </c>
      <c r="E35" s="55">
        <v>1</v>
      </c>
      <c r="F35" s="17"/>
    </row>
    <row r="36" spans="1:6" s="1" customFormat="1" ht="31.5">
      <c r="A36" s="57">
        <v>33</v>
      </c>
      <c r="B36" s="46" t="s">
        <v>181</v>
      </c>
      <c r="C36" s="46" t="s">
        <v>182</v>
      </c>
      <c r="D36" s="55">
        <v>4</v>
      </c>
      <c r="E36" s="55">
        <v>2</v>
      </c>
      <c r="F36" s="17"/>
    </row>
    <row r="37" spans="1:6" s="1" customFormat="1" ht="15.75">
      <c r="A37" s="57">
        <v>34</v>
      </c>
      <c r="B37" s="46" t="s">
        <v>183</v>
      </c>
      <c r="C37" s="46" t="s">
        <v>184</v>
      </c>
      <c r="D37" s="55">
        <v>2</v>
      </c>
      <c r="E37" s="55">
        <v>2</v>
      </c>
      <c r="F37" s="17"/>
    </row>
    <row r="38" spans="1:6" s="1" customFormat="1" ht="15.75">
      <c r="A38" s="57"/>
      <c r="B38" s="46"/>
      <c r="C38" s="46"/>
      <c r="D38" s="55"/>
      <c r="E38" s="55"/>
      <c r="F38" s="17"/>
    </row>
    <row r="39" spans="1:6" s="1" customFormat="1" ht="15.75">
      <c r="A39" s="57"/>
      <c r="B39" s="46"/>
      <c r="C39" s="46"/>
      <c r="D39" s="55"/>
      <c r="E39" s="55"/>
      <c r="F39" s="17"/>
    </row>
    <row r="40" spans="1:6" s="1" customFormat="1" ht="15.75">
      <c r="A40" s="57"/>
      <c r="B40" s="46"/>
      <c r="C40" s="46"/>
      <c r="D40" s="55"/>
      <c r="E40" s="55"/>
      <c r="F40" s="17"/>
    </row>
    <row r="41" spans="1:6" s="1" customFormat="1" ht="15.75">
      <c r="A41" s="57"/>
      <c r="B41" s="46"/>
      <c r="C41" s="46"/>
      <c r="D41" s="55"/>
      <c r="E41" s="55"/>
      <c r="F41" s="17"/>
    </row>
    <row r="42" spans="1:6" s="1" customFormat="1" ht="15.75">
      <c r="A42" s="57"/>
      <c r="B42" s="46"/>
      <c r="C42" s="46"/>
      <c r="D42" s="55"/>
      <c r="E42" s="55"/>
      <c r="F42" s="17"/>
    </row>
    <row r="43" spans="1:6" s="1" customFormat="1" ht="15.75">
      <c r="A43" s="57"/>
      <c r="B43" s="46"/>
      <c r="C43" s="46"/>
      <c r="D43" s="55"/>
      <c r="E43" s="55"/>
      <c r="F43" s="17"/>
    </row>
    <row r="44" spans="1:6" s="1" customFormat="1" ht="15.75">
      <c r="A44" s="57"/>
      <c r="B44" s="46"/>
      <c r="C44" s="46"/>
      <c r="D44" s="55"/>
      <c r="E44" s="55"/>
      <c r="F44" s="17"/>
    </row>
    <row r="45" spans="1:6" s="1" customFormat="1" ht="15.75">
      <c r="A45" s="57"/>
      <c r="B45" s="46"/>
      <c r="C45" s="46"/>
      <c r="D45" s="55"/>
      <c r="E45" s="55"/>
      <c r="F45" s="17"/>
    </row>
    <row r="46" spans="1:6" s="1" customFormat="1" ht="15.75">
      <c r="A46" s="57"/>
      <c r="B46" s="46"/>
      <c r="C46" s="46"/>
      <c r="D46" s="55"/>
      <c r="E46" s="55"/>
      <c r="F46" s="17"/>
    </row>
    <row r="47" spans="1:6" s="1" customFormat="1" ht="15.75">
      <c r="A47" s="57"/>
      <c r="B47" s="46"/>
      <c r="C47" s="46"/>
      <c r="D47" s="55"/>
      <c r="E47" s="55"/>
      <c r="F47" s="17"/>
    </row>
    <row r="48" spans="1:6" s="1" customFormat="1" ht="15.75">
      <c r="A48" s="57"/>
      <c r="B48" s="46"/>
      <c r="C48" s="46"/>
      <c r="D48" s="55"/>
      <c r="E48" s="55"/>
      <c r="F48" s="17"/>
    </row>
    <row r="49" spans="1:6" s="1" customFormat="1" ht="15.75">
      <c r="A49" s="57"/>
      <c r="B49" s="46"/>
      <c r="C49" s="46"/>
      <c r="D49" s="55"/>
      <c r="E49" s="55"/>
      <c r="F49" s="17"/>
    </row>
    <row r="50" spans="1:6" s="1" customFormat="1" ht="15.75">
      <c r="A50" s="57"/>
      <c r="B50" s="46"/>
      <c r="C50" s="46"/>
      <c r="D50" s="55"/>
      <c r="E50" s="55"/>
      <c r="F50" s="17"/>
    </row>
    <row r="51" spans="1:6" s="1" customFormat="1" ht="15.75">
      <c r="A51" s="57"/>
      <c r="B51" s="46"/>
      <c r="C51" s="46"/>
      <c r="D51" s="55"/>
      <c r="E51" s="55"/>
      <c r="F51" s="17"/>
    </row>
    <row r="52" spans="1:6" s="1" customFormat="1" ht="15.75">
      <c r="A52" s="57"/>
      <c r="B52" s="46"/>
      <c r="C52" s="46"/>
      <c r="D52" s="55"/>
      <c r="E52" s="55"/>
      <c r="F52" s="17"/>
    </row>
    <row r="53" spans="1:6" s="1" customFormat="1" ht="15.75">
      <c r="A53" s="57"/>
      <c r="B53" s="46"/>
      <c r="C53" s="46"/>
      <c r="D53" s="55"/>
      <c r="E53" s="55"/>
      <c r="F53" s="17"/>
    </row>
    <row r="54" spans="1:6" s="1" customFormat="1" ht="15.75">
      <c r="A54" s="57"/>
      <c r="B54" s="46"/>
      <c r="C54" s="46"/>
      <c r="D54" s="55"/>
      <c r="E54" s="55"/>
      <c r="F54" s="17"/>
    </row>
    <row r="55" spans="1:6" s="1" customFormat="1" ht="15.75">
      <c r="A55" s="57"/>
      <c r="B55" s="46"/>
      <c r="C55" s="46"/>
      <c r="D55" s="55"/>
      <c r="E55" s="55"/>
      <c r="F55" s="17"/>
    </row>
    <row r="56" spans="1:6" s="1" customFormat="1" ht="15.75">
      <c r="A56" s="116" t="s">
        <v>67</v>
      </c>
      <c r="B56" s="117"/>
      <c r="C56" s="117"/>
      <c r="D56" s="18">
        <f>SUM(D4:D55)</f>
        <v>267</v>
      </c>
      <c r="E56" s="18">
        <f>SUM(E4:E55)</f>
        <v>187</v>
      </c>
      <c r="F56" s="1">
        <f>E56/D56*100</f>
        <v>70.0374531835206</v>
      </c>
    </row>
  </sheetData>
  <sheetProtection/>
  <mergeCells count="2">
    <mergeCell ref="A2:E2"/>
    <mergeCell ref="A56:C56"/>
  </mergeCells>
  <printOptions/>
  <pageMargins left="0.36" right="0.17" top="0.26" bottom="0.17" header="0.31496062992125984" footer="0.31496062992125984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EKO-IRA</cp:lastModifiedBy>
  <cp:lastPrinted>2019-10-22T02:14:00Z</cp:lastPrinted>
  <dcterms:created xsi:type="dcterms:W3CDTF">2014-05-06T06:58:50Z</dcterms:created>
  <dcterms:modified xsi:type="dcterms:W3CDTF">2019-10-24T09:33:27Z</dcterms:modified>
  <cp:category/>
  <cp:version/>
  <cp:contentType/>
  <cp:contentStatus/>
</cp:coreProperties>
</file>